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defaultThemeVersion="124226"/>
  <mc:AlternateContent xmlns:mc="http://schemas.openxmlformats.org/markup-compatibility/2006">
    <mc:Choice Requires="x15">
      <x15ac:absPath xmlns:x15ac="http://schemas.microsoft.com/office/spreadsheetml/2010/11/ac" url="C:\Users\mathias\Documents\downloads\"/>
    </mc:Choice>
  </mc:AlternateContent>
  <xr:revisionPtr revIDLastSave="0" documentId="13_ncr:1_{496C14C7-423B-48FB-81C4-A0DE3EB4D87F}" xr6:coauthVersionLast="40" xr6:coauthVersionMax="40" xr10:uidLastSave="{00000000-0000-0000-0000-000000000000}"/>
  <bookViews>
    <workbookView xWindow="-120" yWindow="-120" windowWidth="29040" windowHeight="15840" tabRatio="298" firstSheet="2" activeTab="2" xr2:uid="{00000000-000D-0000-FFFF-FFFF00000000}"/>
  </bookViews>
  <sheets>
    <sheet name="1" sheetId="1" state="hidden" r:id="rId1"/>
    <sheet name="Blatt 2" sheetId="9" state="hidden" r:id="rId2"/>
    <sheet name="Kosteneinsparungen" sheetId="7" r:id="rId3"/>
  </sheets>
  <definedNames>
    <definedName name="_xlnm._FilterDatabase" localSheetId="2" hidden="1">Kosteneinsparungen!$A$3:$M$13</definedName>
  </definedNames>
  <calcPr calcId="181029"/>
  <pivotCaches>
    <pivotCache cacheId="0" r:id="rId4"/>
  </pivotCaches>
</workbook>
</file>

<file path=xl/calcChain.xml><?xml version="1.0" encoding="utf-8"?>
<calcChain xmlns="http://schemas.openxmlformats.org/spreadsheetml/2006/main">
  <c r="I5" i="7" l="1"/>
  <c r="I6" i="7"/>
  <c r="I7" i="7"/>
  <c r="I8" i="7"/>
  <c r="I9" i="7"/>
  <c r="I10" i="7"/>
  <c r="I11" i="7"/>
  <c r="I12" i="7"/>
  <c r="I13" i="7"/>
  <c r="I4" i="7"/>
  <c r="K5" i="7"/>
  <c r="K6" i="7"/>
  <c r="K7" i="7"/>
  <c r="K8" i="7"/>
  <c r="K9" i="7"/>
  <c r="K10" i="7"/>
  <c r="K11" i="7"/>
  <c r="K12" i="7"/>
  <c r="K13" i="7"/>
  <c r="K4" i="7"/>
  <c r="J6" i="7"/>
  <c r="J7" i="7"/>
  <c r="J8" i="7"/>
  <c r="J9" i="7"/>
  <c r="J10" i="7"/>
  <c r="J11" i="7"/>
  <c r="J12" i="7"/>
  <c r="J13" i="7"/>
  <c r="J4" i="7"/>
  <c r="J5" i="7"/>
  <c r="K1" i="7" l="1"/>
  <c r="I1" i="7"/>
</calcChain>
</file>

<file path=xl/sharedStrings.xml><?xml version="1.0" encoding="utf-8"?>
<sst xmlns="http://schemas.openxmlformats.org/spreadsheetml/2006/main" count="19" uniqueCount="19">
  <si>
    <t>Lieferant</t>
  </si>
  <si>
    <t xml:space="preserve">Best.-Nr. </t>
  </si>
  <si>
    <t>Einsparung</t>
  </si>
  <si>
    <t>Bemerkungen</t>
  </si>
  <si>
    <t>Jahr</t>
  </si>
  <si>
    <t>Mitarbeiter / Team</t>
  </si>
  <si>
    <t>Preisverhandlung mit Hr. Mustermann</t>
  </si>
  <si>
    <t>EK 1</t>
  </si>
  <si>
    <t>Projektbeschreibung / Artikel</t>
  </si>
  <si>
    <t>Muster-Strom AG</t>
  </si>
  <si>
    <t>Rahmenvertrag Stromversorgung Werk Musterstadt</t>
  </si>
  <si>
    <t>Lfd. Nr.</t>
  </si>
  <si>
    <t>Übersicht Kosteneinsparungen</t>
  </si>
  <si>
    <t>Verhandelt am / gültig ab</t>
  </si>
  <si>
    <t>Kosten nach
Verhandlung</t>
  </si>
  <si>
    <t>Bisherige
Kosten</t>
  </si>
  <si>
    <t>Jährliche Einsparung</t>
  </si>
  <si>
    <t>Monatliche 
Einsparung</t>
  </si>
  <si>
    <t>Bitte beachten Sie, dass die hier angebotenen Vorlagen und Anwendungen sorgfältig geprüft wurden. Dennoch werden diese ohne jegliche Gewährleistung jeglicher Art zur Verfügung gestellt. In keinem Fall wird eine Haftung für Schäden gleich welcher Art, die durch die individuelle Verwendung dieser Vorlagen und Anwendungen entstanden sein könnten, übernommen. Mit der Nutzung dieser kostenlosen Vorlagen und Anwendungen erklärt sich jeder Anwender mit dieser Regelung einverstanden.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</si>
</sst>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_€"/>
    <numFmt numFmtId="165" formatCode="dd/mm/yy;@"/>
    <numFmt numFmtId="166" formatCode="#,##0.00\ &quot;€&quot;"/>
  </numFmts>
  <fonts count="8" x14ac:knownFonts="1">
    <font>
      <sz val="11"/>
      <color theme="1"/>
      <name val="Calibri"/>
      <family val="2"/>
      <scheme val="minor"/>
    </font>
    <font>
      <sz val="10"/>
      <name val="Arial"/>
      <family val="2"/>
    </font>
    <font>
      <sz val="10"/>
      <name val="Arial"/>
      <family val="2"/>
    </font>
    <font>
      <sz val="11"/>
      <color theme="1"/>
      <name val="Calibri"/>
      <family val="2"/>
      <scheme val="minor"/>
    </font>
    <font>
      <b/>
      <sz val="11"/>
      <name val="Verdana"/>
      <family val="2"/>
    </font>
    <font>
      <sz val="11"/>
      <color theme="1"/>
      <name val="Verdana"/>
      <family val="2"/>
    </font>
    <font>
      <sz val="11"/>
      <name val="Verdana"/>
      <family val="2"/>
    </font>
    <font>
      <b/>
      <sz val="11"/>
      <color theme="1"/>
      <name val="Verdana"/>
      <family val="2"/>
    </font>
  </fonts>
  <fills count="3">
    <fill>
      <patternFill patternType="none"/>
    </fill>
    <fill>
      <patternFill patternType="gray125"/>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diagonal/>
    </border>
    <border>
      <left style="thin">
        <color indexed="65"/>
      </left>
      <right/>
      <top style="thin">
        <color indexed="8"/>
      </top>
      <bottom/>
      <diagonal/>
    </border>
    <border>
      <left style="thin">
        <color indexed="65"/>
      </left>
      <right style="thin">
        <color indexed="8"/>
      </right>
      <top style="thin">
        <color indexed="8"/>
      </top>
      <bottom/>
      <diagonal/>
    </border>
    <border>
      <left style="thin">
        <color indexed="8"/>
      </left>
      <right/>
      <top style="thin">
        <color indexed="65"/>
      </top>
      <bottom/>
      <diagonal/>
    </border>
    <border>
      <left style="thin">
        <color indexed="65"/>
      </left>
      <right/>
      <top style="thin">
        <color indexed="65"/>
      </top>
      <bottom/>
      <diagonal/>
    </border>
    <border>
      <left style="thin">
        <color indexed="65"/>
      </left>
      <right style="thin">
        <color indexed="8"/>
      </right>
      <top style="thin">
        <color indexed="65"/>
      </top>
      <bottom/>
      <diagonal/>
    </border>
    <border>
      <left style="thin">
        <color indexed="8"/>
      </left>
      <right/>
      <top style="thin">
        <color indexed="65"/>
      </top>
      <bottom style="thin">
        <color indexed="8"/>
      </bottom>
      <diagonal/>
    </border>
    <border>
      <left style="thin">
        <color indexed="65"/>
      </left>
      <right/>
      <top style="thin">
        <color indexed="65"/>
      </top>
      <bottom style="thin">
        <color indexed="8"/>
      </bottom>
      <diagonal/>
    </border>
    <border>
      <left style="thin">
        <color indexed="65"/>
      </left>
      <right style="thin">
        <color indexed="8"/>
      </right>
      <top style="thin">
        <color indexed="65"/>
      </top>
      <bottom style="thin">
        <color indexed="8"/>
      </bottom>
      <diagonal/>
    </border>
    <border>
      <left style="thin">
        <color auto="1"/>
      </left>
      <right style="thin">
        <color auto="1"/>
      </right>
      <top style="thin">
        <color auto="1"/>
      </top>
      <bottom style="thin">
        <color auto="1"/>
      </bottom>
      <diagonal/>
    </border>
  </borders>
  <cellStyleXfs count="6">
    <xf numFmtId="0" fontId="0" fillId="0" borderId="0"/>
    <xf numFmtId="0" fontId="1" fillId="0" borderId="0"/>
    <xf numFmtId="9" fontId="1" fillId="0" borderId="0" applyFont="0" applyFill="0" applyBorder="0" applyAlignment="0" applyProtection="0"/>
    <xf numFmtId="0" fontId="2" fillId="0" borderId="0"/>
    <xf numFmtId="9" fontId="2" fillId="0" borderId="0" applyFont="0" applyFill="0" applyBorder="0" applyAlignment="0" applyProtection="0"/>
    <xf numFmtId="9" fontId="3" fillId="0" borderId="0" applyFont="0" applyFill="0" applyBorder="0" applyAlignment="0" applyProtection="0"/>
  </cellStyleXfs>
  <cellXfs count="68">
    <xf numFmtId="0" fontId="0" fillId="0" borderId="0" xfId="0"/>
    <xf numFmtId="4" fontId="0" fillId="0" borderId="0" xfId="0" applyNumberFormat="1"/>
    <xf numFmtId="2" fontId="0" fillId="0" borderId="0" xfId="0" applyNumberFormat="1"/>
    <xf numFmtId="165" fontId="0" fillId="0" borderId="0" xfId="0" applyNumberFormat="1"/>
    <xf numFmtId="0" fontId="0" fillId="0" borderId="0" xfId="0" applyNumberFormat="1"/>
    <xf numFmtId="164" fontId="0" fillId="0" borderId="0" xfId="0" applyNumberFormat="1"/>
    <xf numFmtId="9" fontId="0" fillId="0" borderId="0" xfId="0" applyNumberFormat="1"/>
    <xf numFmtId="0" fontId="0" fillId="0" borderId="0" xfId="0" applyAlignment="1">
      <alignment wrapText="1"/>
    </xf>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6" fillId="2" borderId="1" xfId="3" applyFont="1" applyFill="1" applyBorder="1" applyAlignment="1">
      <alignment vertical="top" wrapText="1"/>
    </xf>
    <xf numFmtId="0" fontId="6" fillId="2" borderId="1" xfId="1" applyFont="1" applyFill="1" applyBorder="1" applyAlignment="1">
      <alignment horizontal="left" vertical="top" wrapText="1"/>
    </xf>
    <xf numFmtId="0" fontId="6" fillId="2" borderId="1" xfId="1" applyFont="1" applyFill="1" applyBorder="1" applyAlignment="1">
      <alignment horizontal="right" vertical="top" wrapText="1"/>
    </xf>
    <xf numFmtId="14" fontId="6" fillId="2" borderId="1" xfId="1" applyNumberFormat="1" applyFont="1" applyFill="1" applyBorder="1" applyAlignment="1">
      <alignment horizontal="right" vertical="top" wrapText="1"/>
    </xf>
    <xf numFmtId="1" fontId="6" fillId="2" borderId="1" xfId="1" applyNumberFormat="1" applyFont="1" applyFill="1" applyBorder="1" applyAlignment="1">
      <alignment horizontal="right" vertical="top" wrapText="1"/>
    </xf>
    <xf numFmtId="166" fontId="6" fillId="2" borderId="1" xfId="1" applyNumberFormat="1" applyFont="1" applyFill="1" applyBorder="1" applyAlignment="1">
      <alignment horizontal="right" vertical="top" wrapText="1"/>
    </xf>
    <xf numFmtId="166" fontId="4" fillId="2" borderId="1" xfId="1" applyNumberFormat="1" applyFont="1" applyFill="1" applyBorder="1" applyAlignment="1">
      <alignment horizontal="right" vertical="top" wrapText="1"/>
    </xf>
    <xf numFmtId="9" fontId="6" fillId="2" borderId="1" xfId="1" applyNumberFormat="1" applyFont="1" applyFill="1" applyBorder="1" applyAlignment="1">
      <alignment horizontal="right" vertical="top" wrapText="1"/>
    </xf>
    <xf numFmtId="0" fontId="5" fillId="2" borderId="1" xfId="0" applyFont="1" applyFill="1" applyBorder="1" applyAlignment="1">
      <alignment vertical="top" wrapText="1"/>
    </xf>
    <xf numFmtId="0" fontId="5" fillId="0" borderId="0" xfId="0" applyFont="1" applyAlignment="1">
      <alignment vertical="top" wrapText="1"/>
    </xf>
    <xf numFmtId="0" fontId="5" fillId="0" borderId="0" xfId="0" applyFont="1" applyAlignment="1">
      <alignment vertical="top"/>
    </xf>
    <xf numFmtId="0" fontId="6" fillId="0" borderId="0" xfId="1" applyFont="1" applyAlignment="1">
      <alignment horizontal="left" vertical="top" wrapText="1"/>
    </xf>
    <xf numFmtId="0" fontId="6" fillId="0" borderId="0" xfId="1" applyFont="1" applyAlignment="1">
      <alignment horizontal="right" vertical="top" wrapText="1"/>
    </xf>
    <xf numFmtId="14" fontId="6" fillId="0" borderId="0" xfId="1" applyNumberFormat="1" applyFont="1" applyAlignment="1">
      <alignment vertical="top"/>
    </xf>
    <xf numFmtId="1" fontId="6" fillId="0" borderId="0" xfId="1" applyNumberFormat="1" applyFont="1" applyAlignment="1">
      <alignment horizontal="right" vertical="top"/>
    </xf>
    <xf numFmtId="166" fontId="6" fillId="0" borderId="0" xfId="1" applyNumberFormat="1" applyFont="1" applyAlignment="1">
      <alignment vertical="top"/>
    </xf>
    <xf numFmtId="9" fontId="6" fillId="0" borderId="0" xfId="1" applyNumberFormat="1" applyFont="1" applyAlignment="1">
      <alignment vertical="top"/>
    </xf>
    <xf numFmtId="0" fontId="6" fillId="0" borderId="2" xfId="3" applyFont="1" applyBorder="1" applyAlignment="1">
      <alignment vertical="top"/>
    </xf>
    <xf numFmtId="0" fontId="6" fillId="0" borderId="1" xfId="3" applyFont="1" applyBorder="1" applyAlignment="1">
      <alignment horizontal="left" vertical="top" wrapText="1"/>
    </xf>
    <xf numFmtId="0" fontId="6" fillId="0" borderId="1" xfId="3" applyFont="1" applyBorder="1" applyAlignment="1">
      <alignment horizontal="left" vertical="top"/>
    </xf>
    <xf numFmtId="0" fontId="6" fillId="0" borderId="1" xfId="3" applyFont="1" applyBorder="1" applyAlignment="1">
      <alignment horizontal="right" vertical="top"/>
    </xf>
    <xf numFmtId="14" fontId="6" fillId="0" borderId="1" xfId="3" applyNumberFormat="1" applyFont="1" applyBorder="1" applyAlignment="1">
      <alignment horizontal="right" vertical="top"/>
    </xf>
    <xf numFmtId="1" fontId="6" fillId="0" borderId="1" xfId="3" applyNumberFormat="1" applyFont="1" applyBorder="1" applyAlignment="1">
      <alignment horizontal="right" vertical="top"/>
    </xf>
    <xf numFmtId="166" fontId="6" fillId="0" borderId="1" xfId="3" applyNumberFormat="1" applyFont="1" applyBorder="1" applyAlignment="1">
      <alignment horizontal="right" vertical="top"/>
    </xf>
    <xf numFmtId="166" fontId="5" fillId="0" borderId="1" xfId="0" applyNumberFormat="1" applyFont="1" applyBorder="1" applyAlignment="1">
      <alignment vertical="top"/>
    </xf>
    <xf numFmtId="166" fontId="6" fillId="0" borderId="1" xfId="3" applyNumberFormat="1" applyFont="1" applyBorder="1" applyAlignment="1">
      <alignment vertical="top"/>
    </xf>
    <xf numFmtId="9" fontId="5" fillId="0" borderId="1" xfId="5" applyNumberFormat="1" applyFont="1" applyBorder="1" applyAlignment="1">
      <alignment vertical="top"/>
    </xf>
    <xf numFmtId="0" fontId="5" fillId="0" borderId="1" xfId="0" applyFont="1" applyBorder="1" applyAlignment="1">
      <alignment vertical="top"/>
    </xf>
    <xf numFmtId="0" fontId="6" fillId="0" borderId="1" xfId="3" applyFont="1" applyFill="1" applyBorder="1" applyAlignment="1">
      <alignment horizontal="left" vertical="top" wrapText="1"/>
    </xf>
    <xf numFmtId="0" fontId="6" fillId="0" borderId="1" xfId="3" applyFont="1" applyFill="1" applyBorder="1" applyAlignment="1">
      <alignment horizontal="left" vertical="top"/>
    </xf>
    <xf numFmtId="0" fontId="6" fillId="0" borderId="1" xfId="3" applyFont="1" applyFill="1" applyBorder="1" applyAlignment="1">
      <alignment horizontal="right" vertical="top"/>
    </xf>
    <xf numFmtId="14" fontId="5" fillId="0" borderId="1" xfId="0" applyNumberFormat="1" applyFont="1" applyBorder="1" applyAlignment="1">
      <alignment vertical="top"/>
    </xf>
    <xf numFmtId="166" fontId="6" fillId="0" borderId="1" xfId="3" applyNumberFormat="1" applyFont="1" applyFill="1" applyBorder="1" applyAlignment="1">
      <alignment horizontal="right" vertical="top"/>
    </xf>
    <xf numFmtId="0" fontId="6" fillId="0" borderId="1" xfId="3" applyFont="1" applyFill="1" applyBorder="1" applyAlignment="1">
      <alignment vertical="top"/>
    </xf>
    <xf numFmtId="0" fontId="5" fillId="0" borderId="1" xfId="0" applyFont="1" applyFill="1" applyBorder="1" applyAlignment="1">
      <alignment vertical="top" wrapText="1"/>
    </xf>
    <xf numFmtId="0" fontId="5" fillId="0" borderId="1" xfId="0" applyFont="1" applyBorder="1" applyAlignment="1">
      <alignment vertical="top" wrapText="1"/>
    </xf>
    <xf numFmtId="0" fontId="5" fillId="0" borderId="0" xfId="0" applyFont="1" applyBorder="1" applyAlignment="1">
      <alignment vertical="top"/>
    </xf>
    <xf numFmtId="0" fontId="5" fillId="0" borderId="3" xfId="0" applyFont="1" applyBorder="1" applyAlignment="1">
      <alignment vertical="top" wrapText="1"/>
    </xf>
    <xf numFmtId="14" fontId="5" fillId="0" borderId="3" xfId="0" applyNumberFormat="1" applyFont="1" applyBorder="1" applyAlignment="1">
      <alignment vertical="top"/>
    </xf>
    <xf numFmtId="0" fontId="6" fillId="0" borderId="1" xfId="3" applyFont="1" applyFill="1" applyBorder="1" applyAlignment="1">
      <alignment vertical="top" wrapText="1"/>
    </xf>
    <xf numFmtId="0" fontId="5" fillId="0" borderId="3" xfId="0" applyFont="1" applyFill="1" applyBorder="1" applyAlignment="1">
      <alignment vertical="top" wrapText="1"/>
    </xf>
    <xf numFmtId="0" fontId="5" fillId="0" borderId="0" xfId="0" applyFont="1" applyAlignment="1">
      <alignment horizontal="right" vertical="top"/>
    </xf>
    <xf numFmtId="14" fontId="5" fillId="0" borderId="0" xfId="0" applyNumberFormat="1" applyFont="1" applyAlignment="1">
      <alignment vertical="top"/>
    </xf>
    <xf numFmtId="1" fontId="5" fillId="0" borderId="0" xfId="0" applyNumberFormat="1" applyFont="1" applyAlignment="1">
      <alignment horizontal="right" vertical="top"/>
    </xf>
    <xf numFmtId="166" fontId="5" fillId="0" borderId="0" xfId="0" applyNumberFormat="1" applyFont="1" applyAlignment="1">
      <alignment vertical="top"/>
    </xf>
    <xf numFmtId="9" fontId="5" fillId="0" borderId="0" xfId="0" applyNumberFormat="1" applyFont="1" applyAlignment="1">
      <alignment vertical="top"/>
    </xf>
    <xf numFmtId="2" fontId="4" fillId="0" borderId="0" xfId="0" applyNumberFormat="1" applyFont="1" applyBorder="1" applyAlignment="1">
      <alignment vertical="top"/>
    </xf>
    <xf numFmtId="166" fontId="7" fillId="0" borderId="1" xfId="0" applyNumberFormat="1" applyFont="1" applyBorder="1" applyAlignment="1">
      <alignment vertical="top"/>
    </xf>
    <xf numFmtId="9" fontId="4" fillId="0" borderId="13" xfId="5" applyFont="1" applyBorder="1" applyAlignment="1">
      <alignment vertical="top"/>
    </xf>
    <xf numFmtId="0" fontId="5" fillId="0" borderId="0" xfId="0" applyFont="1" applyAlignment="1">
      <alignment horizontal="left" vertical="top" wrapText="1"/>
    </xf>
    <xf numFmtId="2" fontId="4" fillId="0" borderId="0" xfId="0" applyNumberFormat="1" applyFont="1" applyBorder="1" applyAlignment="1">
      <alignment horizontal="left" vertical="top"/>
    </xf>
  </cellXfs>
  <cellStyles count="6">
    <cellStyle name="Prozent" xfId="5" builtinId="5"/>
    <cellStyle name="Prozent 2" xfId="2" xr:uid="{00000000-0005-0000-0000-000001000000}"/>
    <cellStyle name="Prozent 3" xfId="4" xr:uid="{00000000-0005-0000-0000-000002000000}"/>
    <cellStyle name="Standard" xfId="0" builtinId="0"/>
    <cellStyle name="Standard 2" xfId="1" xr:uid="{00000000-0005-0000-0000-000004000000}"/>
    <cellStyle name="Standard 3"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angenkamp Andreas" refreshedDate="42489.694183796295" createdVersion="4" refreshedVersion="4" minRefreshableVersion="3" recordCount="456" xr:uid="{00000000-000A-0000-FFFF-FFFF00000000}">
  <cacheSource type="worksheet">
    <worksheetSource ref="A3:M16" sheet="Kosteneinsparungen"/>
  </cacheSource>
  <cacheFields count="15">
    <cacheField name="lfd.Nr." numFmtId="0">
      <sharedItems containsString="0" containsBlank="1" containsNumber="1" containsInteger="1" minValue="1" maxValue="456"/>
    </cacheField>
    <cacheField name="Projektbeschreibung/Artikel" numFmtId="0">
      <sharedItems containsBlank="1"/>
    </cacheField>
    <cacheField name="Lieferant" numFmtId="0">
      <sharedItems containsBlank="1"/>
    </cacheField>
    <cacheField name="Best.-Nr. " numFmtId="0">
      <sharedItems containsBlank="1" containsMixedTypes="1" containsNumber="1" containsInteger="1" minValue="4500025609" maxValue="45000036173"/>
    </cacheField>
    <cacheField name="verhandelt am/_x000a_Gültig ab" numFmtId="14">
      <sharedItems containsDate="1" containsBlank="1" containsMixedTypes="1" minDate="1998-04-15T00:00:00" maxDate="2016-12-24T00:00:00"/>
    </cacheField>
    <cacheField name="Quartal" numFmtId="0">
      <sharedItems containsBlank="1" count="18">
        <s v="1Q-2014"/>
        <m/>
        <s v="2Q-2014"/>
        <s v="3Q-2014"/>
        <s v="4Q-2014"/>
        <s v="1Q-2015"/>
        <s v="2Q-2015"/>
        <s v="-"/>
        <s v="3Q-2015"/>
        <s v="4Q-2015"/>
        <s v="1Q-2016"/>
        <s v="1Q-2017"/>
        <s v="2Q-2017"/>
        <s v="3Q-2017"/>
        <s v="4Q-2017"/>
        <s v="2Q-2016"/>
        <s v="3Q-2016"/>
        <s v="4Q-2016"/>
      </sharedItems>
    </cacheField>
    <cacheField name="bisherige_x000a_Kosten in €" numFmtId="166">
      <sharedItems containsString="0" containsBlank="1" containsNumber="1" minValue="23" maxValue="4917037.54"/>
    </cacheField>
    <cacheField name="Kosten nach_x000a_Verhandlung in €" numFmtId="166">
      <sharedItems containsString="0" containsBlank="1" containsNumber="1" minValue="0" maxValue="4546166.32"/>
    </cacheField>
    <cacheField name="jährliche Einsparung in €" numFmtId="166">
      <sharedItems containsString="0" containsBlank="1" containsNumber="1" minValue="-750" maxValue="500901"/>
    </cacheField>
    <cacheField name="monatliche _x000a_Einsparung in €" numFmtId="166">
      <sharedItems containsString="0" containsBlank="1" containsNumber="1" minValue="-62.5" maxValue="41741.75" count="373">
        <n v="4.169999999999999"/>
        <n v="7.2333333333333387"/>
        <n v="24.666666666666668"/>
        <n v="14.5"/>
        <n v="7.916666666666667"/>
        <n v="105"/>
        <n v="76.666666666666671"/>
        <n v="7.5"/>
        <n v="472"/>
        <n v="33.291666666666664"/>
        <n v="58.458333333333336"/>
        <n v="68.333333333333329"/>
        <n v="41.059999999999945"/>
        <n v="11.716666666666667"/>
        <n v="22.666666666666668"/>
        <n v="15"/>
        <n v="12.666666666666666"/>
        <n v="75"/>
        <n v="259.16666666666669"/>
        <n v="156.1"/>
        <n v="15.666666666666666"/>
        <n v="30"/>
        <n v="76.475000000000009"/>
        <n v="66.308333333333337"/>
        <n v="9.5"/>
        <n v="96.958333333333329"/>
        <n v="10.304999999999987"/>
        <n v="275"/>
        <n v="31.166666666666668"/>
        <m/>
        <n v="138.75"/>
        <n v="20.174999999999994"/>
        <n v="6.3250000000000002"/>
        <n v="94.5"/>
        <n v="145.83333333333334"/>
        <n v="367.83333333333331"/>
        <n v="9.1666666666666661"/>
        <n v="9.9549999999999841"/>
        <n v="132"/>
        <n v="14.226666666666667"/>
        <n v="323.4666666666667"/>
        <n v="1.6000000000000003"/>
        <n v="6.916666666666667"/>
        <n v="37.5"/>
        <n v="9.3833333333333346"/>
        <n v="6.7333333333333343"/>
        <n v="10"/>
        <n v="1475.8333333333333"/>
        <n v="2750"/>
        <n v="90.75"/>
        <n v="32.166666666666664"/>
        <n v="38.599166666666669"/>
        <n v="2.1666666666666665"/>
        <n v="370.83333333333331"/>
        <n v="70.666666666666671"/>
        <n v="57.666666666666664"/>
        <n v="16.666666666666668"/>
        <n v="65.625"/>
        <n v="125.83333333333333"/>
        <n v="35.333333333333336"/>
        <n v="17.916666666666668"/>
        <n v="11.25"/>
        <n v="11.670833333333348"/>
        <n v="35.25"/>
        <n v="5.3416666666666641"/>
        <n v="109.28083333333332"/>
        <n v="263.66666666666669"/>
        <n v="12.300833333333344"/>
        <n v="43.25"/>
        <n v="6.25"/>
        <n v="29.625"/>
        <n v="178.25"/>
        <n v="64.666666666666671"/>
        <n v="6.30000000000003"/>
        <n v="4.5"/>
        <n v="6.125"/>
        <n v="24.583333333333332"/>
        <n v="2.4166666666666665"/>
        <n v="20.25"/>
        <n v="277.5"/>
        <n v="145"/>
        <n v="-62.5"/>
        <n v="52.916666666666664"/>
        <n v="984"/>
        <n v="3.2525000000000071"/>
        <n v="54.483333333333327"/>
        <n v="7916.666666666667"/>
        <n v="61.591666666666669"/>
        <n v="17.649999999999995"/>
        <n v="129.16666666666666"/>
        <n v="0.92333333333333323"/>
        <n v="20"/>
        <n v="45.833333333333336"/>
        <n v="51"/>
        <n v="62.5"/>
        <n v="12.349999999999985"/>
        <n v="10.333333333333334"/>
        <n v="7.541666666666667"/>
        <n v="48"/>
        <n v="19.599999999999998"/>
        <n v="6.9666666666666659"/>
        <n v="66.733333333333348"/>
        <n v="2.625"/>
        <n v="11.666666666666666"/>
        <n v="19.549999999999997"/>
        <n v="12.083333333333334"/>
        <n v="1142.8558333333333"/>
        <n v="18"/>
        <n v="41.465833333333343"/>
        <n v="1.6625000000000039"/>
        <n v="24.642857142857185"/>
        <n v="53.75"/>
        <n v="2.3449999999999989"/>
        <n v="24.870833333333319"/>
        <n v="12.761666666666619"/>
        <n v="125"/>
        <n v="33.333333333333336"/>
        <n v="41741.75"/>
        <n v="52.284000000000027"/>
        <n v="78.416666666666671"/>
        <n v="208.33333333333334"/>
        <n v="21.541666666666668"/>
        <n v="3.5833333333333335"/>
        <n v="27.067499999999956"/>
        <n v="20.720833333333303"/>
        <n v="117.95916666666653"/>
        <n v="247.5"/>
        <n v="14.324999999999969"/>
        <n v="35.916666666666664"/>
        <n v="2"/>
        <n v="12.166666666666666"/>
        <n v="11.754166666666643"/>
        <n v="111.43249999999989"/>
        <n v="12.308333333333318"/>
        <n v="22.085833333333387"/>
        <n v="28.216666666666697"/>
        <n v="160"/>
        <n v="100"/>
        <n v="22.758333333333365"/>
        <n v="250"/>
        <n v="1219"/>
        <n v="60"/>
        <n v="79.166666666666671"/>
        <n v="2187.5"/>
        <n v="45.87000000000004"/>
        <n v="162.33333333333334"/>
        <n v="41.666666666666664"/>
        <n v="812.5"/>
        <n v="29.43500000000002"/>
        <n v="20.583333333333332"/>
        <n v="16.333333333333332"/>
        <n v="160.45833333333334"/>
        <n v="516.66666666666663"/>
        <n v="5.25"/>
        <n v="508.33333333333331"/>
        <n v="88.785000000000011"/>
        <n v="395.83333333333331"/>
        <n v="6.6491666666666633"/>
        <n v="1860.75"/>
        <n v="711"/>
        <n v="5.3999999999999959"/>
        <n v="47.416666666666664"/>
        <n v="9.5416666666666661"/>
        <n v="71.333333333333329"/>
        <n v="37"/>
        <n v="63.333333333333336"/>
        <n v="52.5"/>
        <n v="21.133333333333336"/>
        <n v="11.416666666666666"/>
        <n v="31.25"/>
        <n v="73.666666666666671"/>
        <n v="81.5"/>
        <n v="36"/>
        <n v="15.454166666666671"/>
        <n v="92.30916666666667"/>
        <n v="33.199999999999996"/>
        <n v="99.083333333333329"/>
        <n v="21.845833333333303"/>
        <n v="29.544166666666644"/>
        <n v="142.25"/>
        <n v="69.666666666666671"/>
        <n v="42.333333333333336"/>
        <n v="94.166666666666671"/>
        <n v="14.141666666666671"/>
        <n v="26.041666666666668"/>
        <n v="16"/>
        <n v="148.66666666666666"/>
        <n v="21.09"/>
        <n v="81.25"/>
        <n v="83.833333333333329"/>
        <n v="27.033333333333342"/>
        <n v="933.11500000000035"/>
        <n v="49.208333333333336"/>
        <n v="83.333333333333329"/>
        <n v="13.023333333333349"/>
        <n v="66.2"/>
        <n v="70.073333333333338"/>
        <n v="8256.0833333333339"/>
        <n v="18.25"/>
        <n v="21.466666666666669"/>
        <n v="58.333333333333336"/>
        <n v="6.2491666666666488"/>
        <n v="4.6849999999999996"/>
        <n v="9.5541666666666742"/>
        <n v="66.666666666666671"/>
        <n v="308.33333333333331"/>
        <n v="625"/>
        <n v="67.25"/>
        <n v="73.333333333333329"/>
        <n v="291.08333333333331"/>
        <n v="154.39166666666665"/>
        <n v="0.40000000000000008"/>
        <n v="46.274999999999999"/>
        <n v="925"/>
        <n v="10340.82"/>
        <n v="3604"/>
        <n v="0"/>
        <n v="71.3"/>
        <n v="38.333333333333336"/>
        <n v="20.75"/>
        <n v="358.33333333333331"/>
        <n v="92.027499999999989"/>
        <n v="136.16666666666666"/>
        <n v="5"/>
        <n v="56.833333333333336"/>
        <n v="5391.666666666667"/>
        <n v="8.3333333333333339"/>
        <n v="17.75"/>
        <n v="26.216666666666697"/>
        <n v="18.75"/>
        <n v="75.520833333333329"/>
        <n v="82.5"/>
        <n v="16.041666666666668"/>
        <n v="1125"/>
        <n v="526.25"/>
        <n v="18.733333333333309"/>
        <n v="1500"/>
        <n v="31.200000000000006"/>
        <n v="44.75"/>
        <n v="49.206666666666628"/>
        <n v="470.83333333333331"/>
        <n v="69.166666666666671"/>
        <n v="98.333333333333329"/>
        <n v="190.75"/>
        <n v="312.5"/>
        <n v="493.75"/>
        <n v="53.262499999999967"/>
        <n v="61.6"/>
        <n v="90"/>
        <n v="816.66666666666663"/>
        <n v="23.708333333333332"/>
        <n v="14.666666666666666"/>
        <n v="6.291666666666667"/>
        <n v="177.5"/>
        <n v="24.416666666666668"/>
        <n v="34.87833333333333"/>
        <n v="133.33333333333334"/>
        <n v="74.166666666666671"/>
        <n v="55.25"/>
        <n v="26250"/>
        <n v="181.56666666666669"/>
        <n v="85.49666666666667"/>
        <n v="27.802500000000009"/>
        <n v="17.5"/>
        <n v="92.916666666666671"/>
        <n v="44.583333333333336"/>
        <n v="529.16666666666663"/>
        <n v="50"/>
        <n v="23.900000000000002"/>
        <n v="34.916666666666664"/>
        <n v="179.375"/>
        <n v="3.1716666666666811"/>
        <n v="26.891666666666669"/>
        <n v="143.16666666666666"/>
        <n v="679.75"/>
        <n v="40.875"/>
        <n v="22.888333333333332"/>
        <n v="57.5"/>
        <n v="6.0333333333333314"/>
        <n v="22.5"/>
        <n v="1.1000000000000003"/>
        <n v="6.3251666666666653"/>
        <n v="147.91666666666666"/>
        <n v="606.91666666666663"/>
        <n v="3315.1416666666678"/>
        <n v="60.125"/>
        <n v="12"/>
        <n v="416.66666666666669"/>
        <n v="7.2700000000000005"/>
        <n v="55.833333333333336"/>
        <n v="31.5"/>
        <n v="33"/>
        <n v="4.8508333333333313"/>
        <n v="1291.6666666666667"/>
        <n v="29.916666666666668"/>
        <n v="87.5"/>
        <n v="17.25"/>
        <n v="33.583333333333336"/>
        <n v="13.416666666666666"/>
        <n v="1002.5"/>
        <n v="22.91083333333334"/>
        <n v="59.166666666666664"/>
        <n v="27.125"/>
        <n v="149.69583333333335"/>
        <n v="73"/>
        <n v="14.833333333333334"/>
        <n v="44.5"/>
        <n v="52.666666666666664"/>
        <n v="128.38333333333335"/>
        <n v="1432.8333333333333"/>
        <n v="411.84000000000015"/>
        <n v="23"/>
        <n v="21.25"/>
        <n v="62.333333333333336"/>
        <n v="54.23416666666666"/>
        <n v="48.75"/>
        <n v="4.25"/>
        <n v="566.91666666666663"/>
        <n v="2.7916666666666665"/>
        <n v="166.66666666666666"/>
        <n v="400"/>
        <n v="2083.3333333333335"/>
        <n v="152.5"/>
        <n v="75.833333333333329"/>
        <n v="61.25"/>
        <n v="5.333333333333333"/>
        <n v="9.7474999999999827"/>
        <n v="105.33333333333333"/>
        <n v="34.375"/>
        <n v="255.35"/>
        <n v="24.339166666666681"/>
        <n v="203.3125"/>
        <n v="9"/>
        <n v="3.8241666666666938"/>
        <n v="267"/>
        <n v="4.8250000000000002"/>
        <n v="2.1749999999999994"/>
        <n v="28.666666666666668"/>
        <n v="107.66666666666667"/>
        <n v="1219.0050000000001"/>
        <n v="26.553333333333324"/>
        <n v="20.566666666666663"/>
        <n v="146.66666666666666"/>
        <n v="9.3699999999999992"/>
        <n v="62.416666666666664"/>
        <n v="2.4466666666666677"/>
        <n v="6.75"/>
        <n v="36.466666666666548"/>
        <n v="594.16666666666663"/>
        <n v="137.5"/>
        <n v="40.666666666666664"/>
        <n v="35.15"/>
        <n v="1666.6666666666667"/>
        <n v="7.291666666666667"/>
        <n v="983.66666666666663"/>
        <n v="26.333333333333332"/>
        <n v="132.70000000000002"/>
        <n v="299.61333333333334"/>
        <n v="213.33333333333334"/>
        <n v="7.979166666666667"/>
        <n v="35.833333333333336"/>
        <n v="5.166666666666667"/>
        <n v="30905.934999999979"/>
        <n v="7452.666666666667"/>
        <n v="3273.75"/>
        <n v="6976.666666666667"/>
        <n v="8333.3333333333339"/>
        <n v="2.9166666666666665"/>
        <n v="221.58333333333334"/>
        <n v="40.091666666666669"/>
        <n v="19.783333333333342"/>
        <n v="12.600000000000003"/>
        <n v="652.23833333333323"/>
      </sharedItems>
    </cacheField>
    <cacheField name="Einsparung" numFmtId="0">
      <sharedItems containsBlank="1" containsMixedTypes="1" containsNumber="1" minValue="-1.2953367875647668E-2" maxValue="1"/>
    </cacheField>
    <cacheField name="Bestellart" numFmtId="0">
      <sharedItems containsBlank="1"/>
    </cacheField>
    <cacheField name="Bemerkungen" numFmtId="0">
      <sharedItems containsBlank="1"/>
    </cacheField>
    <cacheField name="Bezeichnung" numFmtId="0">
      <sharedItems containsBlank="1"/>
    </cacheField>
    <cacheField name="Einkäufer" numFmtId="0">
      <sharedItems containsBlank="1" count="11">
        <s v="MT"/>
        <s v="SteKo"/>
        <s v="SKat"/>
        <m/>
        <s v="AL"/>
        <s v="LB"/>
        <s v="CF"/>
        <s v="Y. M."/>
        <s v="Skat / SteKo"/>
        <s v="YM"/>
        <s v="Joek"/>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56">
  <r>
    <n v="1"/>
    <s v="Zentrierspitze"/>
    <s v="Oltrogge"/>
    <n v="4500025609"/>
    <d v="2014-01-17T00:00:00"/>
    <x v="0"/>
    <n v="193.04"/>
    <n v="143"/>
    <n v="50.039999999999992"/>
    <x v="0"/>
    <n v="0.25922088686282635"/>
    <s v="Kostenstelle"/>
    <s v="Preisverhandlung mit H. Hahn"/>
    <m/>
    <x v="0"/>
  </r>
  <r>
    <n v="3"/>
    <s v="Werkzeugschrank"/>
    <s v="Oltrogge"/>
    <n v="4500025771"/>
    <d v="2014-01-29T00:00:00"/>
    <x v="0"/>
    <n v="1084.96"/>
    <n v="998.16"/>
    <n v="86.800000000000068"/>
    <x v="1"/>
    <n v="8.0002949417490102E-2"/>
    <s v="Anlagenbestellung"/>
    <s v="Preisverhandlung mit H. Hahn"/>
    <m/>
    <x v="0"/>
  </r>
  <r>
    <n v="4"/>
    <s v="Abstreifer"/>
    <s v="Rautenberg"/>
    <n v="4500026033"/>
    <d v="2014-02-07T00:00:00"/>
    <x v="0"/>
    <n v="590"/>
    <n v="294"/>
    <n v="296"/>
    <x v="2"/>
    <n v="0.50169491525423726"/>
    <s v="FA"/>
    <s v="Preisvergleich B+K und Rautenberg"/>
    <m/>
    <x v="0"/>
  </r>
  <r>
    <n v="5"/>
    <s v="Stempel"/>
    <s v="Punch"/>
    <n v="4500026056"/>
    <d v="2014-02-10T00:00:00"/>
    <x v="0"/>
    <n v="225"/>
    <n v="51"/>
    <n v="174"/>
    <x v="3"/>
    <n v="0.77333333333333332"/>
    <s v="MA"/>
    <s v="Preisvergleich Fibro/Punch"/>
    <m/>
    <x v="0"/>
  </r>
  <r>
    <n v="6"/>
    <s v="Messschieber"/>
    <s v="Oltrogge"/>
    <n v="4500026082"/>
    <d v="2014-02-11T00:00:00"/>
    <x v="0"/>
    <n v="575"/>
    <n v="480"/>
    <n v="95"/>
    <x v="4"/>
    <n v="0.16521739130434782"/>
    <s v="Kostenstelle"/>
    <s v="Preisvergleich Oltrogge u. H+K"/>
    <m/>
    <x v="0"/>
  </r>
  <r>
    <n v="7"/>
    <s v="Stempel"/>
    <s v="AKS"/>
    <n v="4500026097"/>
    <d v="2014-02-11T00:00:00"/>
    <x v="0"/>
    <n v="3300"/>
    <n v="2040"/>
    <n v="1260"/>
    <x v="5"/>
    <n v="0.38181818181818183"/>
    <s v="MA"/>
    <s v="Preisverhandlung mit H. Milsch"/>
    <m/>
    <x v="0"/>
  </r>
  <r>
    <n v="8"/>
    <s v="Stempel"/>
    <s v="Punch"/>
    <n v="4500026125"/>
    <d v="2014-02-13T00:00:00"/>
    <x v="0"/>
    <n v="1670"/>
    <n v="750"/>
    <n v="920"/>
    <x v="6"/>
    <n v="0.55089820359281438"/>
    <s v="MA"/>
    <s v="Preisvergleich Zecha/Punch"/>
    <m/>
    <x v="0"/>
  </r>
  <r>
    <n v="9"/>
    <s v="Halter"/>
    <s v="Oltrogge"/>
    <n v="4500026155"/>
    <d v="2014-02-14T00:00:00"/>
    <x v="0"/>
    <n v="525"/>
    <n v="435"/>
    <n v="90"/>
    <x v="7"/>
    <n v="0.17142857142857143"/>
    <s v="Kostenstelle"/>
    <s v="Preisverhandlung m. H. Hahn"/>
    <m/>
    <x v="0"/>
  </r>
  <r>
    <n v="10"/>
    <s v="Leiste"/>
    <s v="Büttner"/>
    <n v="4500025663"/>
    <d v="2014-01-21T00:00:00"/>
    <x v="0"/>
    <n v="6920"/>
    <n v="1256"/>
    <n v="5664"/>
    <x v="8"/>
    <n v="0.81849710982658963"/>
    <s v="Kostenstelle"/>
    <s v="Preisvergleich Wachsmuth/Büttner"/>
    <m/>
    <x v="0"/>
  </r>
  <r>
    <n v="11"/>
    <s v="Stempel"/>
    <s v="Broad"/>
    <n v="4500026354"/>
    <d v="2014-02-25T00:00:00"/>
    <x v="0"/>
    <n v="500.5"/>
    <n v="101"/>
    <n v="399.5"/>
    <x v="9"/>
    <n v="0.79820179820179815"/>
    <s v="MA"/>
    <s v="Preisvergleich Fibro/Broad"/>
    <m/>
    <x v="0"/>
  </r>
  <r>
    <n v="12"/>
    <s v="Stempel"/>
    <s v="Broad"/>
    <n v="4500026355"/>
    <d v="2014-02-25T00:00:00"/>
    <x v="0"/>
    <n v="773.5"/>
    <n v="72"/>
    <n v="701.5"/>
    <x v="10"/>
    <n v="0.90691661279896574"/>
    <s v="MA"/>
    <s v="Preisvergleich Hilz/Broad"/>
    <m/>
    <x v="0"/>
  </r>
  <r>
    <n v="13"/>
    <s v="Stempel"/>
    <s v="Punch"/>
    <n v="4500026356"/>
    <d v="2014-02-25T00:00:00"/>
    <x v="0"/>
    <n v="1000"/>
    <n v="180"/>
    <n v="820"/>
    <x v="11"/>
    <n v="0.82"/>
    <s v="MA"/>
    <s v="Preisvergleich Zecha/Punch"/>
    <m/>
    <x v="0"/>
  </r>
  <r>
    <n v="14"/>
    <s v="Messebau"/>
    <s v="conform"/>
    <n v="4500026706"/>
    <d v="2014-03-13T00:00:00"/>
    <x v="0"/>
    <n v="16423.87"/>
    <n v="15931.15"/>
    <n v="492.71999999999935"/>
    <x v="12"/>
    <n v="3.0000237459258956E-2"/>
    <s v="Kostenstelle"/>
    <s v="Preisverhandlung mit Herrn Vogt"/>
    <m/>
    <x v="1"/>
  </r>
  <r>
    <n v="15"/>
    <s v="Schrauben"/>
    <s v="Böger"/>
    <s v="SiSy"/>
    <d v="2014-03-04T00:00:00"/>
    <x v="0"/>
    <n v="289"/>
    <n v="148.4"/>
    <n v="140.6"/>
    <x v="13"/>
    <n v="0.48650519031141864"/>
    <s v="Kostenstelle"/>
    <s v="Preisverhandlung m. Frau Hysiqi"/>
    <m/>
    <x v="0"/>
  </r>
  <r>
    <n v="16"/>
    <s v="Div. Teile"/>
    <s v="Stuke"/>
    <n v="4500026502"/>
    <d v="2014-03-06T00:00:00"/>
    <x v="0"/>
    <n v="2350"/>
    <n v="2078"/>
    <n v="272"/>
    <x v="14"/>
    <n v="0.11574468085106383"/>
    <m/>
    <s v="Preisvergleich Stuke/Sander"/>
    <m/>
    <x v="0"/>
  </r>
  <r>
    <n v="17"/>
    <s v="Buchsen"/>
    <s v="Sprick"/>
    <n v="4500026514"/>
    <d v="2014-03-06T00:00:00"/>
    <x v="0"/>
    <n v="2250"/>
    <n v="2070"/>
    <n v="180"/>
    <x v="15"/>
    <n v="0.08"/>
    <m/>
    <s v="Preisverhandlung "/>
    <m/>
    <x v="0"/>
  </r>
  <r>
    <n v="18"/>
    <s v="Schneidstempel"/>
    <s v="Punch"/>
    <n v="4500026580"/>
    <d v="2014-03-07T00:00:00"/>
    <x v="0"/>
    <n v="239.5"/>
    <n v="87.5"/>
    <n v="152"/>
    <x v="16"/>
    <n v="0.63465553235908145"/>
    <m/>
    <s v="Preisvergleich Punch/Zecha"/>
    <m/>
    <x v="0"/>
  </r>
  <r>
    <n v="19"/>
    <s v="Stempel"/>
    <s v="Zecha"/>
    <n v="4500026582"/>
    <d v="2014-03-07T00:00:00"/>
    <x v="0"/>
    <n v="2502"/>
    <n v="1602"/>
    <n v="900"/>
    <x v="17"/>
    <n v="0.35971223021582732"/>
    <m/>
    <s v="Preisvergleich AKS/Zecha"/>
    <m/>
    <x v="0"/>
  </r>
  <r>
    <n v="20"/>
    <s v="Div. Teile"/>
    <s v="Broad"/>
    <n v="4500026587"/>
    <d v="2014-03-07T00:00:00"/>
    <x v="0"/>
    <n v="4380"/>
    <n v="1270"/>
    <n v="3110"/>
    <x v="18"/>
    <n v="0.71004566210045661"/>
    <m/>
    <s v="Preisvergleich SK/Broad"/>
    <m/>
    <x v="0"/>
  </r>
  <r>
    <n v="21"/>
    <s v="Div. Teile"/>
    <s v="Broad"/>
    <n v="4500026596"/>
    <d v="2014-03-10T00:00:00"/>
    <x v="0"/>
    <n v="2405"/>
    <n v="531.79999999999995"/>
    <n v="1873.2"/>
    <x v="19"/>
    <n v="0.7788773388773389"/>
    <m/>
    <s v="Preisvergleich SK/Broad"/>
    <m/>
    <x v="0"/>
  </r>
  <r>
    <n v="22"/>
    <s v="Div. Teile"/>
    <s v="Broad"/>
    <n v="4500026605"/>
    <d v="2014-03-10T00:00:00"/>
    <x v="0"/>
    <n v="1539"/>
    <n v="1351"/>
    <n v="188"/>
    <x v="20"/>
    <n v="0.1221572449642625"/>
    <m/>
    <s v="Preisvergleich Broad/Punch"/>
    <m/>
    <x v="0"/>
  </r>
  <r>
    <n v="23"/>
    <s v="Buchsen"/>
    <s v="beatec"/>
    <n v="4500026606"/>
    <d v="2014-03-19T00:00:00"/>
    <x v="0"/>
    <n v="3600"/>
    <n v="3240"/>
    <n v="360"/>
    <x v="21"/>
    <n v="0.1"/>
    <m/>
    <s v="Mengenrabatt ausgehandelt"/>
    <m/>
    <x v="0"/>
  </r>
  <r>
    <n v="24"/>
    <s v="Div. Teile"/>
    <s v="Broad"/>
    <n v="4500026634"/>
    <d v="2014-03-11T00:00:00"/>
    <x v="0"/>
    <n v="1685"/>
    <n v="767.3"/>
    <n v="917.7"/>
    <x v="22"/>
    <n v="0.54462908011869438"/>
    <m/>
    <s v="Preisvergleich Broad/Sk"/>
    <m/>
    <x v="0"/>
  </r>
  <r>
    <n v="25"/>
    <s v="Stempel"/>
    <s v="Broad"/>
    <n v="4500026639"/>
    <d v="2014-03-11T00:00:00"/>
    <x v="0"/>
    <n v="872.2"/>
    <n v="76.5"/>
    <n v="795.7"/>
    <x v="23"/>
    <n v="0.91229075900022927"/>
    <m/>
    <s v="Preisvergleich Broad/Fibro"/>
    <m/>
    <x v="0"/>
  </r>
  <r>
    <n v="26"/>
    <s v="Stempel"/>
    <s v="KaShin"/>
    <n v="4500026782"/>
    <d v="2014-03-18T00:00:00"/>
    <x v="0"/>
    <n v="274"/>
    <n v="160"/>
    <n v="114"/>
    <x v="24"/>
    <n v="0.41605839416058393"/>
    <m/>
    <s v="Preisvergleich KaShin/Zecha"/>
    <m/>
    <x v="0"/>
  </r>
  <r>
    <n v="27"/>
    <s v="Stempel"/>
    <s v="Broad"/>
    <n v="4500026797"/>
    <d v="2014-03-19T00:00:00"/>
    <x v="0"/>
    <n v="2277.5"/>
    <n v="1114"/>
    <n v="1163.5"/>
    <x v="25"/>
    <n v="0.51086717892425904"/>
    <m/>
    <s v="Preisvergleich Broad/Punch"/>
    <m/>
    <x v="0"/>
  </r>
  <r>
    <n v="28"/>
    <s v="Buchsen"/>
    <s v="beatec"/>
    <n v="4500026800"/>
    <d v="2014-03-19T00:00:00"/>
    <x v="0"/>
    <n v="3600"/>
    <n v="3240"/>
    <n v="360"/>
    <x v="21"/>
    <n v="0.1"/>
    <m/>
    <s v="Mengenrabatt ausgehandelt"/>
    <m/>
    <x v="0"/>
  </r>
  <r>
    <n v="29"/>
    <s v="Stempel"/>
    <s v="AKS"/>
    <n v="4500026802"/>
    <d v="2014-03-19T00:00:00"/>
    <x v="0"/>
    <n v="2400"/>
    <n v="2040"/>
    <n v="360"/>
    <x v="21"/>
    <n v="0.15"/>
    <m/>
    <s v="Preisverhandlung m. H. Milsch"/>
    <m/>
    <x v="0"/>
  </r>
  <r>
    <n v="30"/>
    <s v="Werkbank QS"/>
    <s v="Oltrogge"/>
    <n v="4500026864"/>
    <d v="2014-03-20T00:00:00"/>
    <x v="0"/>
    <n v="2473.14"/>
    <n v="2349.48"/>
    <n v="123.65999999999985"/>
    <x v="26"/>
    <n v="5.0001213032824614E-2"/>
    <s v="Anlagenbestellung"/>
    <s v="Preisverhandlung mit Hrn. Hahn"/>
    <m/>
    <x v="2"/>
  </r>
  <r>
    <n v="31"/>
    <s v="Stempel"/>
    <s v="Lüntech"/>
    <n v="4500026866"/>
    <d v="2014-03-26T00:00:00"/>
    <x v="0"/>
    <n v="5700"/>
    <n v="2400"/>
    <n v="3300"/>
    <x v="27"/>
    <n v="0.57894736842105265"/>
    <m/>
    <s v="Preisvergleich KaShin/Lüntech"/>
    <m/>
    <x v="0"/>
  </r>
  <r>
    <n v="32"/>
    <s v="Achse"/>
    <s v="Broad"/>
    <n v="4500026919"/>
    <d v="2014-03-27T00:00:00"/>
    <x v="0"/>
    <n v="784"/>
    <n v="410"/>
    <n v="374"/>
    <x v="28"/>
    <n v="0.47704081632653061"/>
    <m/>
    <s v="Preisverglich Fibro/Broad"/>
    <m/>
    <x v="0"/>
  </r>
  <r>
    <m/>
    <s v="Bonuszahlung Aludium"/>
    <s v="Aludium"/>
    <s v="ohne"/>
    <m/>
    <x v="1"/>
    <m/>
    <m/>
    <m/>
    <x v="29"/>
    <m/>
    <m/>
    <m/>
    <m/>
    <x v="3"/>
  </r>
  <r>
    <n v="33"/>
    <s v="Stempel"/>
    <s v="KaShin"/>
    <n v="4500027047"/>
    <d v="2014-04-04T00:00:00"/>
    <x v="2"/>
    <n v="3515"/>
    <n v="1850"/>
    <n v="1665"/>
    <x v="30"/>
    <n v="0.47368421052631576"/>
    <m/>
    <s v="Preisvergleich AKS/KaShin"/>
    <m/>
    <x v="0"/>
  </r>
  <r>
    <n v="34"/>
    <s v="Differenzwaage"/>
    <s v="MettlerToledo"/>
    <n v="4500027265"/>
    <d v="2014-04-16T00:00:00"/>
    <x v="2"/>
    <n v="2421"/>
    <n v="2178.9"/>
    <n v="242.09999999999991"/>
    <x v="31"/>
    <n v="9.9999999999999964E-2"/>
    <m/>
    <s v="Preisverhandlung mit Herrn Steudemann"/>
    <m/>
    <x v="1"/>
  </r>
  <r>
    <n v="35"/>
    <s v="Stifte"/>
    <s v="Broad"/>
    <n v="4500027442"/>
    <d v="2014-05-02T00:00:00"/>
    <x v="2"/>
    <n v="249.9"/>
    <n v="174"/>
    <n v="75.900000000000006"/>
    <x v="32"/>
    <n v="0.30372148859543818"/>
    <m/>
    <s v="Preisvergleich Fibro/Broad"/>
    <m/>
    <x v="0"/>
  </r>
  <r>
    <n v="36"/>
    <s v="Stempel"/>
    <s v="Nuova"/>
    <n v="4500027478"/>
    <d v="2014-05-05T00:00:00"/>
    <x v="2"/>
    <n v="1974"/>
    <n v="840"/>
    <n v="1134"/>
    <x v="33"/>
    <n v="0.57446808510638303"/>
    <m/>
    <s v="Preisvergleich Nuova/Fibro"/>
    <m/>
    <x v="0"/>
  </r>
  <r>
    <n v="37"/>
    <s v="Buchsen"/>
    <s v="Böhlerit"/>
    <n v="4500027575"/>
    <d v="2014-05-09T00:00:00"/>
    <x v="2"/>
    <n v="8050"/>
    <n v="6300"/>
    <n v="1750"/>
    <x v="34"/>
    <n v="0.21739130434782608"/>
    <m/>
    <s v="Preisvergleich Saar + Böhlerit u. Verhandlung m. H. Schönbom"/>
    <m/>
    <x v="0"/>
  </r>
  <r>
    <n v="38"/>
    <s v="Div. Teile"/>
    <s v="KaShin"/>
    <n v="4500027783"/>
    <d v="2014-05-23T00:00:00"/>
    <x v="2"/>
    <n v="13419"/>
    <n v="9005"/>
    <n v="4414"/>
    <x v="35"/>
    <n v="0.32893658245770924"/>
    <m/>
    <s v="Preisvergleich KaShin u. H+T"/>
    <m/>
    <x v="0"/>
  </r>
  <r>
    <n v="39"/>
    <s v="Rohmaterial 100680"/>
    <s v="Bilstein"/>
    <n v="4500027824"/>
    <d v="2014-05-26T00:00:00"/>
    <x v="2"/>
    <n v="1260"/>
    <n v="1150"/>
    <n v="110"/>
    <x v="36"/>
    <n v="8.7301587301587297E-2"/>
    <m/>
    <s v="Preisverhandlung mit Hrn. Mönkemöller/ Mengenrabatt"/>
    <m/>
    <x v="2"/>
  </r>
  <r>
    <n v="40"/>
    <s v="Stretchfolie"/>
    <s v="WBV"/>
    <m/>
    <d v="2014-06-03T00:00:00"/>
    <x v="2"/>
    <n v="2009.1"/>
    <n v="1889.64"/>
    <n v="119.45999999999981"/>
    <x v="37"/>
    <n v="5.9459459459459366E-2"/>
    <m/>
    <s v="Hr. Dopheide/ Lieferantenwechsel, vorher: Strenge"/>
    <m/>
    <x v="2"/>
  </r>
  <r>
    <n v="41"/>
    <s v="Stempel"/>
    <s v="KaShin"/>
    <n v="4500027919"/>
    <d v="2014-06-03T00:00:00"/>
    <x v="2"/>
    <n v="3735"/>
    <n v="2151"/>
    <n v="1584"/>
    <x v="38"/>
    <n v="0.42409638554216866"/>
    <m/>
    <s v="Preisvergleich KaShin u. Punch"/>
    <m/>
    <x v="0"/>
  </r>
  <r>
    <n v="42"/>
    <s v="Magnet"/>
    <s v="Oltrogge"/>
    <n v="4500027958"/>
    <d v="2014-06-05T00:00:00"/>
    <x v="2"/>
    <n v="408.32"/>
    <n v="237.6"/>
    <n v="170.72"/>
    <x v="39"/>
    <n v="0.4181034482758621"/>
    <m/>
    <s v="Mengenrabatt m. H. Hahn verhandelt"/>
    <m/>
    <x v="0"/>
  </r>
  <r>
    <n v="43"/>
    <s v="Scheiben"/>
    <s v="H+S"/>
    <n v="4500028017"/>
    <d v="2014-06-12T00:00:00"/>
    <x v="2"/>
    <n v="6501.6"/>
    <n v="2620"/>
    <n v="3881.6000000000004"/>
    <x v="40"/>
    <n v="0.59702227144087616"/>
    <m/>
    <s v="Preisvergleich HJS + H+S"/>
    <m/>
    <x v="0"/>
  </r>
  <r>
    <n v="44"/>
    <s v="Magnet"/>
    <s v="Oltrogge"/>
    <n v="4500028098"/>
    <d v="2014-06-17T00:00:00"/>
    <x v="2"/>
    <n v="72"/>
    <n v="52.8"/>
    <n v="19.200000000000003"/>
    <x v="41"/>
    <n v="0.26666666666666672"/>
    <m/>
    <s v="Preisvergl. Oltrogge/Wollschläger"/>
    <m/>
    <x v="0"/>
  </r>
  <r>
    <n v="45"/>
    <s v="Auslaufmesser"/>
    <s v="Modersohn"/>
    <n v="4500028131"/>
    <d v="2014-06-18T00:00:00"/>
    <x v="2"/>
    <n v="141"/>
    <n v="58"/>
    <n v="83"/>
    <x v="42"/>
    <n v="0.58865248226950351"/>
    <m/>
    <s v="Preisvergl. Modersohn/CNC"/>
    <m/>
    <x v="0"/>
  </r>
  <r>
    <n v="46"/>
    <s v="Reparatur"/>
    <s v="Weiler"/>
    <n v="4500027952"/>
    <d v="2014-06-05T00:00:00"/>
    <x v="2"/>
    <n v="450"/>
    <n v="0"/>
    <n v="450"/>
    <x v="43"/>
    <n v="1"/>
    <m/>
    <s v="Nach Verhandlung Einsatz aus Kulanz"/>
    <m/>
    <x v="0"/>
  </r>
  <r>
    <n v="47"/>
    <s v="Leiste"/>
    <s v="Kahmann"/>
    <n v="4500028163"/>
    <d v="2014-06-23T00:00:00"/>
    <x v="2"/>
    <n v="244.8"/>
    <n v="132.19999999999999"/>
    <n v="112.60000000000002"/>
    <x v="44"/>
    <n v="0.459967320261438"/>
    <m/>
    <s v="Preisvergleich Kahmann/Epkenhans"/>
    <m/>
    <x v="0"/>
  </r>
  <r>
    <n v="48"/>
    <s v="Welle"/>
    <s v="HHT"/>
    <n v="4500028164"/>
    <d v="2014-06-23T00:00:00"/>
    <x v="2"/>
    <n v="195.8"/>
    <n v="115"/>
    <n v="80.800000000000011"/>
    <x v="45"/>
    <n v="0.41266598569969359"/>
    <m/>
    <s v="Preisvergleich Carbidur/HHT"/>
    <m/>
    <x v="0"/>
  </r>
  <r>
    <n v="49"/>
    <s v="Buchsen"/>
    <s v="Saar-Hartmetall"/>
    <n v="4500028189"/>
    <d v="2014-06-24T00:00:00"/>
    <x v="2"/>
    <n v="2760"/>
    <n v="2640"/>
    <n v="120"/>
    <x v="46"/>
    <n v="4.3478260869565216E-2"/>
    <m/>
    <s v="Mengenrabatt mit H. Siegwart ausgehandelt"/>
    <m/>
    <x v="0"/>
  </r>
  <r>
    <n v="51"/>
    <s v="Werkzeug für den Kunden BSH"/>
    <s v="WVL"/>
    <n v="4500028178"/>
    <d v="2014-06-24T00:00:00"/>
    <x v="2"/>
    <n v="122710"/>
    <n v="105000"/>
    <n v="17710"/>
    <x v="47"/>
    <n v="0.14432401597261837"/>
    <m/>
    <s v="Einsparung Verhandlung Dr. Eisenreich"/>
    <m/>
    <x v="4"/>
  </r>
  <r>
    <n v="52"/>
    <s v="Maschine "/>
    <s v="Raster"/>
    <m/>
    <d v="2014-06-24T00:00:00"/>
    <x v="2"/>
    <n v="543000"/>
    <n v="510000"/>
    <n v="33000"/>
    <x v="48"/>
    <n v="6.0773480662983423E-2"/>
    <m/>
    <s v="Einsparung Verhandlung Herr Dörmann"/>
    <m/>
    <x v="4"/>
  </r>
  <r>
    <n v="53"/>
    <s v="Mehrzweckindustrielüfter f. den Bereich Pero"/>
    <s v="Indu Light"/>
    <m/>
    <d v="2014-06-23T00:00:00"/>
    <x v="2"/>
    <n v="13606"/>
    <n v="12517"/>
    <n v="1089"/>
    <x v="49"/>
    <n v="8.0038218433044248E-2"/>
    <m/>
    <s v="Einsparung verhandelt Herr Brune"/>
    <m/>
    <x v="4"/>
  </r>
  <r>
    <n v="54"/>
    <s v="Bürostuhl Herr Langenkamp"/>
    <s v="AKS Bürosysteme"/>
    <m/>
    <s v="Mai 2014"/>
    <x v="2"/>
    <n v="1100"/>
    <n v="714"/>
    <n v="386"/>
    <x v="50"/>
    <n v="0.35090909090909089"/>
    <m/>
    <s v="Einsparung (Verhandlung)"/>
    <m/>
    <x v="4"/>
  </r>
  <r>
    <n v="56"/>
    <s v="Sonnenschutz QS Umbau + Verwaltung"/>
    <s v="Hella Specht"/>
    <m/>
    <s v="Juni 2014"/>
    <x v="2"/>
    <n v="9269.7199999999993"/>
    <n v="8806.5299999999988"/>
    <n v="463.19"/>
    <x v="51"/>
    <n v="0.05"/>
    <m/>
    <s v="Herr Brune"/>
    <m/>
    <x v="4"/>
  </r>
  <r>
    <n v="57"/>
    <s v="Schleifscheibe"/>
    <s v="Lach"/>
    <n v="4500028326"/>
    <d v="2014-06-30T00:00:00"/>
    <x v="2"/>
    <n v="826"/>
    <n v="800"/>
    <n v="26"/>
    <x v="52"/>
    <n v="3.1476997578692496E-2"/>
    <m/>
    <s v="Verhandl.  m. H. Bartens"/>
    <m/>
    <x v="0"/>
  </r>
  <r>
    <n v="58"/>
    <s v="optische Kontrolleinheit"/>
    <s v="BHV"/>
    <m/>
    <d v="2014-06-30T00:00:00"/>
    <x v="2"/>
    <n v="41224"/>
    <n v="36774"/>
    <n v="4450"/>
    <x v="53"/>
    <n v="0.10794682709101494"/>
    <m/>
    <s v="Verhandlung mit Herrn Zydek"/>
    <m/>
    <x v="4"/>
  </r>
  <r>
    <n v="59"/>
    <m/>
    <s v="Obermann"/>
    <m/>
    <d v="2014-06-24T00:00:00"/>
    <x v="2"/>
    <n v="29083"/>
    <n v="28235"/>
    <n v="848"/>
    <x v="54"/>
    <n v="2.9157927311487811E-2"/>
    <m/>
    <s v="Verhandlung mit Herrn Obermann"/>
    <m/>
    <x v="4"/>
  </r>
  <r>
    <n v="60"/>
    <s v="Div. Teile"/>
    <s v="Punch"/>
    <n v="4500028415"/>
    <d v="2014-07-02T00:00:00"/>
    <x v="3"/>
    <n v="1442"/>
    <n v="750"/>
    <n v="692"/>
    <x v="55"/>
    <n v="0.47988904299583912"/>
    <m/>
    <s v="Preisvergleich Punch/KaShin"/>
    <m/>
    <x v="0"/>
  </r>
  <r>
    <n v="61"/>
    <s v="Buchsen"/>
    <s v="MPK"/>
    <n v="4500028448"/>
    <d v="2014-07-03T00:00:00"/>
    <x v="3"/>
    <n v="1400"/>
    <n v="1200"/>
    <n v="200"/>
    <x v="56"/>
    <n v="0.14285714285714285"/>
    <m/>
    <s v="Preisverh. M. H. Birmelin"/>
    <m/>
    <x v="0"/>
  </r>
  <r>
    <n v="62"/>
    <s v="Elektroden"/>
    <s v="Sander"/>
    <n v="4500028449"/>
    <d v="2014-07-03T00:00:00"/>
    <x v="3"/>
    <n v="1050"/>
    <n v="262.5"/>
    <n v="787.5"/>
    <x v="57"/>
    <n v="0.75"/>
    <m/>
    <s v="Preisvergl. Sander/ Vollmer"/>
    <m/>
    <x v="0"/>
  </r>
  <r>
    <n v="63"/>
    <m/>
    <s v="DPA"/>
    <n v="4500027429"/>
    <d v="2014-04-30T00:00:00"/>
    <x v="3"/>
    <n v="25510"/>
    <n v="24000"/>
    <n v="1510"/>
    <x v="58"/>
    <n v="5.9192473539788321E-2"/>
    <m/>
    <m/>
    <m/>
    <x v="4"/>
  </r>
  <r>
    <n v="64"/>
    <s v="Stempel"/>
    <s v="Ka Shin"/>
    <n v="4500028501"/>
    <d v="2014-07-07T00:00:00"/>
    <x v="3"/>
    <n v="2270"/>
    <n v="1846"/>
    <n v="424"/>
    <x v="59"/>
    <n v="0.18678414096916299"/>
    <m/>
    <s v="Preisvergl. Ka Shin/Punch"/>
    <m/>
    <x v="0"/>
  </r>
  <r>
    <n v="65"/>
    <s v="Stempel"/>
    <s v="H+t"/>
    <n v="4500028504"/>
    <d v="2014-07-07T00:00:00"/>
    <x v="3"/>
    <n v="575"/>
    <n v="360"/>
    <n v="215"/>
    <x v="60"/>
    <n v="0.37391304347826088"/>
    <m/>
    <s v="Preisvergl. H+T/Broad"/>
    <m/>
    <x v="0"/>
  </r>
  <r>
    <n v="66"/>
    <s v="Div. Teile"/>
    <s v="Rautenberg"/>
    <n v="4500028519"/>
    <d v="2014-07-08T00:00:00"/>
    <x v="3"/>
    <n v="2635"/>
    <n v="2500"/>
    <n v="135"/>
    <x v="61"/>
    <n v="5.1233396584440226E-2"/>
    <m/>
    <s v="Preisverhandlung m. Frau Mohme"/>
    <m/>
    <x v="0"/>
  </r>
  <r>
    <n v="67"/>
    <s v="Buchsen"/>
    <s v="Böhlerit"/>
    <n v="4500028323"/>
    <d v="2014-07-04T00:00:00"/>
    <x v="3"/>
    <n v="4013"/>
    <n v="3872.95"/>
    <n v="140.05000000000018"/>
    <x v="62"/>
    <n v="3.4899077996511381E-2"/>
    <m/>
    <s v="Preisverhandlung m. H. Schönbom"/>
    <m/>
    <x v="0"/>
  </r>
  <r>
    <n v="68"/>
    <s v="Paletten Boxen"/>
    <s v="Thimm Schertler"/>
    <n v="4500028538"/>
    <d v="2014-07-08T00:00:00"/>
    <x v="3"/>
    <n v="5949"/>
    <n v="5526"/>
    <n v="423"/>
    <x v="63"/>
    <n v="7.1104387291981846E-2"/>
    <m/>
    <s v="Preisverhandlung m. Fr. Hermann"/>
    <m/>
    <x v="5"/>
  </r>
  <r>
    <n v="69"/>
    <s v="Scheiben"/>
    <s v="Klocke"/>
    <n v="4500028547"/>
    <d v="2014-07-09T00:00:00"/>
    <x v="3"/>
    <n v="369.46"/>
    <n v="305.36"/>
    <n v="64.099999999999966"/>
    <x v="64"/>
    <n v="0.17349645428463153"/>
    <m/>
    <s v="Preisvergl. Klocke/Werthenbach"/>
    <m/>
    <x v="0"/>
  </r>
  <r>
    <n v="70"/>
    <s v="Stempel"/>
    <s v="Broad"/>
    <n v="4500028541"/>
    <d v="2014-07-09T00:00:00"/>
    <x v="3"/>
    <n v="1654.77"/>
    <n v="343.4"/>
    <n v="1311.37"/>
    <x v="65"/>
    <n v="0.79247871305377782"/>
    <m/>
    <s v="Preisvergl. Fibro/Broad"/>
    <m/>
    <x v="0"/>
  </r>
  <r>
    <n v="71"/>
    <s v="Div. Teile"/>
    <s v="Sander"/>
    <n v="4500028596"/>
    <d v="2014-07-11T00:00:00"/>
    <x v="3"/>
    <n v="10964"/>
    <n v="7800"/>
    <n v="3164"/>
    <x v="66"/>
    <n v="0.28858080992338564"/>
    <m/>
    <s v="Preisverh. m. H. Sander"/>
    <m/>
    <x v="0"/>
  </r>
  <r>
    <n v="72"/>
    <s v="Div. Teile"/>
    <s v="Oltrogge"/>
    <s v="SiSy"/>
    <d v="2014-07-14T00:00:00"/>
    <x v="3"/>
    <n v="1845.15"/>
    <n v="1697.54"/>
    <n v="147.61000000000013"/>
    <x v="67"/>
    <n v="7.9998916077283752E-2"/>
    <m/>
    <s v="Preisverh. M. H. Kippmann"/>
    <m/>
    <x v="0"/>
  </r>
  <r>
    <n v="73"/>
    <s v="Stempel"/>
    <s v="Broad"/>
    <n v="4500028634"/>
    <d v="2014-07-15T00:00:00"/>
    <x v="3"/>
    <n v="800"/>
    <n v="281"/>
    <n v="519"/>
    <x v="68"/>
    <n v="0.64875000000000005"/>
    <m/>
    <s v="Preisvergl. Veith/Broad"/>
    <m/>
    <x v="0"/>
  </r>
  <r>
    <n v="74"/>
    <s v="Stifte"/>
    <s v="Broad"/>
    <n v="4500028637"/>
    <d v="2014-07-15T00:00:00"/>
    <x v="3"/>
    <n v="150"/>
    <n v="75"/>
    <n v="75"/>
    <x v="69"/>
    <n v="0.5"/>
    <m/>
    <s v="Preisvergl. Broad/Punch"/>
    <m/>
    <x v="0"/>
  </r>
  <r>
    <n v="75"/>
    <s v="HM"/>
    <s v="Saar-Hartmetall"/>
    <n v="4500028649"/>
    <d v="2014-07-16T00:00:00"/>
    <x v="3"/>
    <n v="11850"/>
    <n v="11494.5"/>
    <n v="355.5"/>
    <x v="70"/>
    <n v="0.03"/>
    <m/>
    <s v="Preisverh. m. H. Siegward"/>
    <m/>
    <x v="0"/>
  </r>
  <r>
    <n v="76"/>
    <s v="Stempel"/>
    <s v="Punch"/>
    <n v="4500028318"/>
    <d v="2014-06-30T00:00:00"/>
    <x v="3"/>
    <n v="2589"/>
    <n v="450"/>
    <n v="2139"/>
    <x v="71"/>
    <n v="0.82618771726535345"/>
    <m/>
    <s v="Preisvergl. Punch/Hilz"/>
    <m/>
    <x v="0"/>
  </r>
  <r>
    <n v="77"/>
    <s v="Stempel"/>
    <s v="Punch"/>
    <n v="4500028320"/>
    <d v="2014-06-30T00:00:00"/>
    <x v="3"/>
    <n v="1536"/>
    <n v="760"/>
    <n v="776"/>
    <x v="72"/>
    <n v="0.50520833333333337"/>
    <m/>
    <s v="Preisvergl. Hilz/Zecha"/>
    <m/>
    <x v="0"/>
  </r>
  <r>
    <n v="78"/>
    <s v="Coster K2 Kartons"/>
    <s v="Bandis &amp; Knoop"/>
    <n v="4500028661"/>
    <d v="2014-07-15T00:00:00"/>
    <x v="3"/>
    <n v="5808.6"/>
    <n v="5733"/>
    <n v="75.600000000000364"/>
    <x v="73"/>
    <n v="1.3015184381778804E-2"/>
    <m/>
    <s v="Preisverhandlung m. H. Hussak"/>
    <m/>
    <x v="5"/>
  </r>
  <r>
    <n v="79"/>
    <s v="Coster K2 Kartons"/>
    <s v="DS Smith"/>
    <n v="4500028663"/>
    <d v="2014-07-15T00:00:00"/>
    <x v="3"/>
    <n v="4968"/>
    <n v="4914"/>
    <n v="54"/>
    <x v="74"/>
    <n v="1.0869565217391304E-2"/>
    <m/>
    <s v="Preisverhandlung m. Fr. Gieseking"/>
    <m/>
    <x v="5"/>
  </r>
  <r>
    <n v="80"/>
    <s v="Coster K2 Kartons"/>
    <s v="Smurfit Kappa"/>
    <n v="4500028665"/>
    <d v="2014-07-16T00:00:00"/>
    <x v="3"/>
    <n v="4578"/>
    <n v="4504.5"/>
    <n v="73.5"/>
    <x v="75"/>
    <n v="1.6055045871559634E-2"/>
    <m/>
    <s v="Preisverhandlung m. H. Langer"/>
    <m/>
    <x v="5"/>
  </r>
  <r>
    <n v="81"/>
    <s v="HM Buchse"/>
    <s v="Saar-Hartmetall"/>
    <n v="4500028739"/>
    <d v="2014-07-18T00:00:00"/>
    <x v="3"/>
    <n v="9895"/>
    <n v="9600"/>
    <n v="295"/>
    <x v="76"/>
    <n v="2.9813036887316825E-2"/>
    <m/>
    <s v="Preisverh. m. H. Siegward"/>
    <m/>
    <x v="0"/>
  </r>
  <r>
    <n v="82"/>
    <s v="Umrüstsatz Dichtringüberwachung"/>
    <s v="Leonhard &amp; Fischer"/>
    <n v="4500028825"/>
    <d v="2014-07-22T00:00:00"/>
    <x v="3"/>
    <n v="1450"/>
    <n v="1421"/>
    <n v="29"/>
    <x v="77"/>
    <n v="0.02"/>
    <m/>
    <s v="Preisverh. M. Fr. Bengen"/>
    <m/>
    <x v="5"/>
  </r>
  <r>
    <n v="83"/>
    <s v="Buchsen"/>
    <s v="Saar-Hartmetall"/>
    <n v="4500028742"/>
    <d v="2014-07-23T00:00:00"/>
    <x v="3"/>
    <n v="8070"/>
    <n v="7827"/>
    <n v="243"/>
    <x v="78"/>
    <n v="3.0111524163568774E-2"/>
    <m/>
    <s v="Preisverh. m. H. Siegward"/>
    <m/>
    <x v="0"/>
  </r>
  <r>
    <n v="84"/>
    <s v="Teilewaschanlage"/>
    <s v="Hein Heso "/>
    <m/>
    <d v="2014-07-03T00:00:00"/>
    <x v="3"/>
    <n v="78330"/>
    <n v="75000"/>
    <n v="3330"/>
    <x v="79"/>
    <n v="4.25124473381846E-2"/>
    <m/>
    <s v="Preisverhandlung AL/Herr Ngb. Herr Hein"/>
    <m/>
    <x v="4"/>
  </r>
  <r>
    <n v="85"/>
    <s v="Erhöhung Arbeitsvermögen Maschine 200"/>
    <s v="Raster-Zeulenroda"/>
    <m/>
    <d v="2014-08-08T00:00:00"/>
    <x v="3"/>
    <n v="43450"/>
    <n v="41710"/>
    <n v="1740"/>
    <x v="80"/>
    <n v="4.004602991944764E-2"/>
    <m/>
    <s v="Verhandlung mit H. Eismann"/>
    <m/>
    <x v="3"/>
  </r>
  <r>
    <n v="86"/>
    <s v="HDS Wartungsarbeiten"/>
    <s v="HDS"/>
    <m/>
    <d v="2014-08-07T00:00:00"/>
    <x v="3"/>
    <n v="57900"/>
    <n v="58650"/>
    <n v="-750"/>
    <x v="81"/>
    <n v="-1.2953367875647668E-2"/>
    <m/>
    <s v="Mehrbelastung durch Erhöhung der Wartungskosten um 1,5% (gefordert 3%)"/>
    <m/>
    <x v="3"/>
  </r>
  <r>
    <n v="87"/>
    <s v="Stempel"/>
    <s v="Broad"/>
    <n v="4500029096"/>
    <d v="2014-08-18T00:00:00"/>
    <x v="3"/>
    <n v="940"/>
    <n v="305"/>
    <n v="635"/>
    <x v="82"/>
    <n v="0.67553191489361697"/>
    <m/>
    <s v="Preisvergleich Veith/Broad"/>
    <m/>
    <x v="0"/>
  </r>
  <r>
    <n v="88"/>
    <s v="Stempel"/>
    <s v="Nuova"/>
    <n v="4500029099"/>
    <d v="2014-08-18T00:00:00"/>
    <x v="3"/>
    <n v="12800"/>
    <n v="992"/>
    <n v="11808"/>
    <x v="83"/>
    <n v="0.92249999999999999"/>
    <m/>
    <s v="Preisvergleich Nuova/Härter"/>
    <m/>
    <x v="0"/>
  </r>
  <r>
    <n v="89"/>
    <s v="Behälter"/>
    <s v="Oltrogge"/>
    <n v="4500029104"/>
    <d v="2014-08-18T00:00:00"/>
    <x v="3"/>
    <n v="616.58000000000004"/>
    <n v="577.54999999999995"/>
    <n v="39.030000000000086"/>
    <x v="84"/>
    <n v="6.3300788218884949E-2"/>
    <m/>
    <s v="Preisverh. H. Hahn"/>
    <m/>
    <x v="0"/>
  </r>
  <r>
    <n v="90"/>
    <s v="Stempel"/>
    <s v="Broad"/>
    <n v="4500029175"/>
    <d v="2014-08-20T00:00:00"/>
    <x v="3"/>
    <n v="802.8"/>
    <n v="149"/>
    <n v="653.79999999999995"/>
    <x v="85"/>
    <n v="0.81439960139511713"/>
    <m/>
    <s v="Preisvergleich Broad/Fibro"/>
    <m/>
    <x v="0"/>
  </r>
  <r>
    <n v="91"/>
    <s v="Strom"/>
    <s v="Stadtwerke"/>
    <m/>
    <m/>
    <x v="3"/>
    <m/>
    <m/>
    <n v="95000"/>
    <x v="86"/>
    <m/>
    <m/>
    <m/>
    <m/>
    <x v="4"/>
  </r>
  <r>
    <n v="92"/>
    <s v="Stempel"/>
    <s v="Broad"/>
    <n v="4500029304"/>
    <d v="2014-08-28T00:00:00"/>
    <x v="3"/>
    <n v="845.6"/>
    <n v="106.5"/>
    <n v="739.1"/>
    <x v="87"/>
    <n v="0.87405392620624411"/>
    <m/>
    <s v="Preisvergleich Broad/Fibro"/>
    <m/>
    <x v="0"/>
  </r>
  <r>
    <n v="93"/>
    <s v="Stempel"/>
    <s v="AKS"/>
    <n v="4500029305"/>
    <d v="2014-08-28T00:00:00"/>
    <x v="3"/>
    <n v="564.79999999999995"/>
    <n v="353"/>
    <n v="211.79999999999995"/>
    <x v="88"/>
    <n v="0.37499999999999994"/>
    <m/>
    <s v="Preisvergleich Aks/Fibro"/>
    <m/>
    <x v="0"/>
  </r>
  <r>
    <n v="94"/>
    <s v="Stempel"/>
    <s v="Punch"/>
    <n v="4500029373"/>
    <d v="2014-09-03T00:00:00"/>
    <x v="3"/>
    <n v="2400"/>
    <n v="850"/>
    <n v="1550"/>
    <x v="89"/>
    <n v="0.64583333333333337"/>
    <m/>
    <s v="Preisvergleich AKS/Punch"/>
    <m/>
    <x v="0"/>
  </r>
  <r>
    <n v="95"/>
    <m/>
    <s v="Wollschläger"/>
    <n v="4500029489"/>
    <d v="2014-09-09T00:00:00"/>
    <x v="3"/>
    <n v="126"/>
    <n v="114.92"/>
    <n v="11.079999999999998"/>
    <x v="90"/>
    <n v="8.7936507936507924E-2"/>
    <m/>
    <s v="Preisvergleich Wollschläger/Oltrogge"/>
    <m/>
    <x v="0"/>
  </r>
  <r>
    <n v="96"/>
    <s v="Waage"/>
    <s v="Oltrogge"/>
    <n v="4500029544"/>
    <d v="2014-09-11T00:00:00"/>
    <x v="3"/>
    <n v="345"/>
    <n v="105"/>
    <n v="240"/>
    <x v="91"/>
    <n v="0.69565217391304346"/>
    <m/>
    <s v="Preisvergleich Oltrogge/Kaiser+Kraft"/>
    <m/>
    <x v="0"/>
  </r>
  <r>
    <n v="97"/>
    <m/>
    <s v="H+T"/>
    <n v="4500026735"/>
    <d v="2014-09-15T00:00:00"/>
    <x v="3"/>
    <n v="6980"/>
    <n v="6430"/>
    <n v="550"/>
    <x v="92"/>
    <n v="7.8796561604584522E-2"/>
    <m/>
    <s v="GS über Nacharbeit verhandelt"/>
    <m/>
    <x v="0"/>
  </r>
  <r>
    <n v="98"/>
    <s v="Buchsen"/>
    <s v="beatec"/>
    <n v="4500029564"/>
    <d v="2014-09-15T00:00:00"/>
    <x v="3"/>
    <n v="6120"/>
    <n v="5508"/>
    <n v="612"/>
    <x v="93"/>
    <n v="0.1"/>
    <m/>
    <s v="Mengenrabatt ausgehandelt"/>
    <m/>
    <x v="0"/>
  </r>
  <r>
    <n v="99"/>
    <s v="Stempel"/>
    <s v="Broad"/>
    <n v="4500029773"/>
    <d v="2014-09-25T00:00:00"/>
    <x v="3"/>
    <n v="874"/>
    <n v="124"/>
    <n v="750"/>
    <x v="94"/>
    <n v="0.85812356979405036"/>
    <m/>
    <s v="Preisvergleich Broad/Fibro"/>
    <m/>
    <x v="0"/>
  </r>
  <r>
    <n v="100"/>
    <s v="Rammschutz für Lüftungsgitter"/>
    <s v="Peter GmbH"/>
    <n v="4500029311"/>
    <d v="2014-08-28T00:00:00"/>
    <x v="3"/>
    <n v="2964"/>
    <n v="2815.8"/>
    <n v="148.19999999999982"/>
    <x v="95"/>
    <n v="4.999999999999994E-2"/>
    <m/>
    <s v="Nachverhandlung mit Frau Peter"/>
    <m/>
    <x v="2"/>
  </r>
  <r>
    <n v="101"/>
    <s v="Umbau Kartonvorschub"/>
    <s v="Peter GmbH"/>
    <n v="4500029312"/>
    <d v="2014-08-28T00:00:00"/>
    <x v="3"/>
    <n v="2480"/>
    <n v="2356"/>
    <n v="124"/>
    <x v="96"/>
    <n v="0.05"/>
    <m/>
    <s v="Nachverhandlung mit Frau Peter"/>
    <m/>
    <x v="2"/>
  </r>
  <r>
    <n v="102"/>
    <s v="Ölwanne nach Zeichnung"/>
    <s v="Peter GmbH"/>
    <n v="4500029313"/>
    <d v="2014-08-28T00:00:00"/>
    <x v="3"/>
    <n v="1810"/>
    <n v="1719.5"/>
    <n v="90.5"/>
    <x v="97"/>
    <n v="0.05"/>
    <m/>
    <s v="Nachverhandlung mit Frau Peter"/>
    <m/>
    <x v="2"/>
  </r>
  <r>
    <n v="103"/>
    <s v="Buchsen"/>
    <s v="beatec"/>
    <n v="4500029914"/>
    <d v="2014-10-07T00:00:00"/>
    <x v="4"/>
    <n v="5760"/>
    <n v="5184"/>
    <n v="576"/>
    <x v="98"/>
    <n v="0.1"/>
    <m/>
    <s v="Mengenrabatt ausgehandelt"/>
    <m/>
    <x v="0"/>
  </r>
  <r>
    <n v="104"/>
    <s v="Messschieber"/>
    <s v="Wollschläger"/>
    <n v="4500029918"/>
    <d v="2014-10-07T00:00:00"/>
    <x v="4"/>
    <n v="720"/>
    <n v="484.8"/>
    <n v="235.2"/>
    <x v="99"/>
    <n v="0.32666666666666666"/>
    <m/>
    <s v="Preisvergleich Oltrogge/Wollschläger"/>
    <m/>
    <x v="0"/>
  </r>
  <r>
    <n v="105"/>
    <s v="Rohr"/>
    <s v="RST"/>
    <n v="4500029924"/>
    <d v="2014-10-08T00:00:00"/>
    <x v="4"/>
    <n v="243.6"/>
    <n v="160"/>
    <n v="83.6"/>
    <x v="100"/>
    <n v="0.34318555008210178"/>
    <m/>
    <s v="Preisvergleich Eriks/RST"/>
    <m/>
    <x v="0"/>
  </r>
  <r>
    <n v="106"/>
    <s v="Schleifbock"/>
    <s v="Botzian"/>
    <n v="4500029956"/>
    <d v="2014-10-09T00:00:00"/>
    <x v="4"/>
    <n v="4461.8"/>
    <n v="3661"/>
    <n v="800.80000000000018"/>
    <x v="101"/>
    <n v="0.1794791339818011"/>
    <m/>
    <s v="Preisvergleich Oltrogge/Botzian"/>
    <m/>
    <x v="0"/>
  </r>
  <r>
    <n v="107"/>
    <s v="Aufstellelemente"/>
    <s v="Oltrogge"/>
    <n v="4500029981"/>
    <d v="2014-10-13T00:00:00"/>
    <x v="4"/>
    <n v="906.5"/>
    <n v="875"/>
    <n v="31.5"/>
    <x v="102"/>
    <n v="3.4749034749034749E-2"/>
    <m/>
    <s v="telef. Nachverhandlung"/>
    <m/>
    <x v="2"/>
  </r>
  <r>
    <n v="108"/>
    <s v="Ribo Hochleistungssauger"/>
    <s v="RIBO GmbH"/>
    <n v="4500030000"/>
    <d v="2014-10-14T00:00:00"/>
    <x v="4"/>
    <n v="1690"/>
    <n v="1550"/>
    <n v="140"/>
    <x v="103"/>
    <n v="8.2840236686390539E-2"/>
    <m/>
    <s v="telef. Nachverhandlung"/>
    <m/>
    <x v="2"/>
  </r>
  <r>
    <n v="109"/>
    <s v="Fräer"/>
    <s v="Nubius"/>
    <n v="4500030063"/>
    <d v="2014-10-22T00:00:00"/>
    <x v="4"/>
    <n v="358.4"/>
    <n v="123.8"/>
    <n v="234.59999999999997"/>
    <x v="104"/>
    <n v="0.65457589285714279"/>
    <m/>
    <s v="Reparatur und keine Neuanschaffung"/>
    <m/>
    <x v="0"/>
  </r>
  <r>
    <n v="110"/>
    <s v="Schleifbock"/>
    <s v="Botzian"/>
    <n v="4500030161"/>
    <d v="2014-10-27T00:00:00"/>
    <x v="4"/>
    <n v="4461.8"/>
    <n v="3661"/>
    <n v="800.80000000000018"/>
    <x v="101"/>
    <n v="0.1794791339818011"/>
    <m/>
    <s v="Preisvergleich Oltrogge/Botzian"/>
    <m/>
    <x v="0"/>
  </r>
  <r>
    <n v="111"/>
    <s v="Hubtisch fahrbar Typ FAT 3/13"/>
    <s v="Genkinger-HUBTEX"/>
    <n v="4500030218"/>
    <d v="2014-10-29T00:00:00"/>
    <x v="4"/>
    <n v="3595"/>
    <n v="3450"/>
    <n v="145"/>
    <x v="105"/>
    <n v="4.0333796940194712E-2"/>
    <m/>
    <s v="Preisverhandlung  mit Frau Grau"/>
    <m/>
    <x v="2"/>
  </r>
  <r>
    <n v="112"/>
    <s v="Mat. 100153"/>
    <s v="United / Mesima"/>
    <n v="4500030199"/>
    <d v="2014-10-28T00:00:00"/>
    <x v="4"/>
    <n v="37281.07"/>
    <n v="23566.799999999999"/>
    <n v="13714.27"/>
    <x v="106"/>
    <n v="0.36786149109990673"/>
    <m/>
    <s v="Lieferantenwechsel United Aluminium zu Mesima (Alcoa)"/>
    <m/>
    <x v="2"/>
  </r>
  <r>
    <n v="113"/>
    <s v="Jungheinrich Elektro-Deichselhubwagen"/>
    <s v="Jungheinrich"/>
    <n v="4500030245"/>
    <d v="2014-10-30T00:00:00"/>
    <x v="4"/>
    <n v="4906"/>
    <n v="4690"/>
    <n v="216"/>
    <x v="107"/>
    <n v="4.4027721157766E-2"/>
    <m/>
    <s v="Nachverhandlung mit Herrn Beckmeier"/>
    <m/>
    <x v="2"/>
  </r>
  <r>
    <n v="114"/>
    <s v="USV Anlage"/>
    <s v="Elektro Götsch"/>
    <n v="4500030390"/>
    <d v="2014-11-11T00:00:00"/>
    <x v="4"/>
    <n v="9951.7900000000009"/>
    <n v="9454.2000000000007"/>
    <n v="497.59000000000015"/>
    <x v="108"/>
    <n v="5.0000050242217743E-2"/>
    <m/>
    <s v="Nachverhandlung mit Hrn. Frommholz"/>
    <m/>
    <x v="2"/>
  </r>
  <r>
    <n v="115"/>
    <s v="Miele Spülmaschine für Verwaltung"/>
    <s v="Damm &amp; Johanning"/>
    <m/>
    <d v="2014-11-20T00:00:00"/>
    <x v="4"/>
    <n v="649.95000000000005"/>
    <n v="630"/>
    <n v="19.950000000000045"/>
    <x v="109"/>
    <n v="3.0694668820678582E-2"/>
    <m/>
    <s v="Nachverhandlung mit Frau Brock"/>
    <m/>
    <x v="2"/>
  </r>
  <r>
    <n v="116"/>
    <s v="Chargierer Verteiler 5-fach / M107"/>
    <s v="Peter Anlagenbau"/>
    <m/>
    <d v="2015-01-12T00:00:00"/>
    <x v="5"/>
    <n v="6210"/>
    <n v="5914.2857142857138"/>
    <n v="295.71428571428623"/>
    <x v="110"/>
    <n v="4.76190476190477E-2"/>
    <m/>
    <s v="Nachverhandlung mit Herrn Peter"/>
    <m/>
    <x v="6"/>
  </r>
  <r>
    <n v="117"/>
    <s v="Steilförderband &amp; Horizontalförderband"/>
    <s v="Trio Technik"/>
    <m/>
    <d v="2015-01-12T00:00:00"/>
    <x v="5"/>
    <n v="9860"/>
    <n v="9215"/>
    <n v="645"/>
    <x v="111"/>
    <n v="6.5415821501014201E-2"/>
    <m/>
    <s v="Nachverhandlung mit Herrn Schadeck (GF)"/>
    <m/>
    <x v="6"/>
  </r>
  <r>
    <n v="118"/>
    <s v="Digitale Messuhr, 2 Stk."/>
    <s v="Oltrogge"/>
    <n v="4500031350"/>
    <d v="2015-01-14T00:00:00"/>
    <x v="5"/>
    <n v="938"/>
    <n v="909.86"/>
    <n v="28.139999999999986"/>
    <x v="112"/>
    <n v="2.9999999999999985E-2"/>
    <m/>
    <s v="telef. Nachverhandlung"/>
    <m/>
    <x v="2"/>
  </r>
  <r>
    <n v="119"/>
    <s v="Batterie und Ladegerät für Stapler"/>
    <s v="Still GmbH"/>
    <n v="4500031361"/>
    <d v="2015-01-15T00:00:00"/>
    <x v="5"/>
    <n v="4712.7"/>
    <n v="4414.25"/>
    <n v="298.44999999999982"/>
    <x v="113"/>
    <n v="6.3328877289027488E-2"/>
    <m/>
    <s v="telef. Nachverhandlung mit Hrn. Stoob"/>
    <m/>
    <x v="2"/>
  </r>
  <r>
    <n v="120"/>
    <s v="neuer Steuerschrank"/>
    <s v="Dallmann"/>
    <n v="4500031304"/>
    <d v="2015-01-15T00:00:00"/>
    <x v="5"/>
    <n v="5104.4399999999996"/>
    <n v="4951.3"/>
    <n v="153.13999999999942"/>
    <x v="114"/>
    <n v="3.0001332173558593E-2"/>
    <m/>
    <s v="telef. Nachverhandlung: 3 % Skonto"/>
    <m/>
    <x v="2"/>
  </r>
  <r>
    <n v="121"/>
    <s v="Erweiterungslizenzen Babtec.Q"/>
    <s v="Babtec"/>
    <m/>
    <d v="2015-01-19T00:00:00"/>
    <x v="5"/>
    <n v="7500"/>
    <n v="6600"/>
    <n v="900"/>
    <x v="17"/>
    <n v="0.12"/>
    <m/>
    <s v="tel. Nachverhandlung mit Herrn Wittgenstein"/>
    <m/>
    <x v="6"/>
  </r>
  <r>
    <n v="122"/>
    <s v="Umbau Transfer Paust 200 M.250-018"/>
    <s v="Raster Zeulenroda"/>
    <m/>
    <d v="2015-02-09T00:00:00"/>
    <x v="5"/>
    <n v="48500"/>
    <n v="47000"/>
    <n v="1500"/>
    <x v="115"/>
    <n v="3.0927835051546393E-2"/>
    <m/>
    <s v="tel. Nachverhandlung mit Herrn Eismann"/>
    <m/>
    <x v="6"/>
  </r>
  <r>
    <n v="123"/>
    <s v="Unterkonstruktion für Klimageräte"/>
    <s v="Stefan Ufer GmbH"/>
    <m/>
    <d v="2015-02-20T00:00:00"/>
    <x v="5"/>
    <n v="10200"/>
    <n v="9800"/>
    <n v="400"/>
    <x v="116"/>
    <n v="3.9215686274509803E-2"/>
    <m/>
    <s v="tel. Nachverhandlung mit Herrn Stefan Ufer"/>
    <m/>
    <x v="6"/>
  </r>
  <r>
    <n v="123"/>
    <s v="Rohmaterial u. Sondereffekte"/>
    <s v="diverse"/>
    <s v="Rahmen"/>
    <d v="2014-01-01T00:00:00"/>
    <x v="0"/>
    <m/>
    <m/>
    <n v="500901"/>
    <x v="117"/>
    <m/>
    <m/>
    <s v="Kostenvergleich 2014-alle Warengruppen-"/>
    <m/>
    <x v="4"/>
  </r>
  <r>
    <n v="124"/>
    <s v="Rohmaterial u. Sondereffekte"/>
    <s v="diverse"/>
    <s v="Rahmen"/>
    <d v="2014-01-01T00:00:00"/>
    <x v="2"/>
    <m/>
    <m/>
    <n v="500901"/>
    <x v="117"/>
    <m/>
    <m/>
    <s v="Kostenvergleich 2014-alle Warengruppen-"/>
    <m/>
    <x v="4"/>
  </r>
  <r>
    <n v="125"/>
    <s v="Rohmaterial u. Sondereffekte"/>
    <s v="diverse"/>
    <s v="Rahmen"/>
    <d v="2014-01-01T00:00:00"/>
    <x v="3"/>
    <m/>
    <m/>
    <n v="500901"/>
    <x v="117"/>
    <m/>
    <m/>
    <s v="Kostenvergleich 2014-alle Warengruppen-"/>
    <m/>
    <x v="4"/>
  </r>
  <r>
    <n v="126"/>
    <s v="Rohmaterial u. Sondereffekte"/>
    <s v="diverse"/>
    <s v="Rahmen"/>
    <d v="2014-01-01T00:00:00"/>
    <x v="4"/>
    <m/>
    <m/>
    <n v="500901"/>
    <x v="117"/>
    <m/>
    <m/>
    <s v="Kostenvergleich 2014-alle Warengruppen-"/>
    <m/>
    <x v="4"/>
  </r>
  <r>
    <n v="127"/>
    <s v="Nachbestellung 100237 Al99,5  blank       179,0x1,0 (Alcan)"/>
    <s v="Constellium Singen GmbH _x000a_statt Aluminiumwerk Unna GmbH  "/>
    <s v="4500032167_x000a_statt 4500031996"/>
    <d v="2015-02-25T00:00:00"/>
    <x v="5"/>
    <n v="5604"/>
    <n v="4976.5919999999996"/>
    <n v="627.40800000000036"/>
    <x v="118"/>
    <n v="0.11195717344753754"/>
    <m/>
    <s v="Preisvergleich Constellium / AluUnna"/>
    <m/>
    <x v="7"/>
  </r>
  <r>
    <n v="128"/>
    <s v="Zeiss Upgrade QS PC's"/>
    <s v="Carl Zeiss GmbH"/>
    <n v="4500031594"/>
    <d v="2015-01-28T00:00:00"/>
    <x v="5"/>
    <n v="13441"/>
    <n v="12500"/>
    <n v="941"/>
    <x v="119"/>
    <n v="7.0009671899412249E-2"/>
    <m/>
    <s v="Nachverhandlung mit Herrn Franke"/>
    <m/>
    <x v="6"/>
  </r>
  <r>
    <n v="129"/>
    <s v="Versicherungsauditvorgabe Zusatzkauf"/>
    <s v="MEWA"/>
    <m/>
    <d v="2015-03-02T00:00:00"/>
    <x v="5"/>
    <n v="4950"/>
    <n v="2450"/>
    <n v="2500"/>
    <x v="120"/>
    <n v="0.50505050505050508"/>
    <m/>
    <s v="Nachverhandlung Schließvorrichtungen Putztüchertonnen"/>
    <m/>
    <x v="6"/>
  </r>
  <r>
    <n v="130"/>
    <s v="Umbaumaßnahme JOHASWO"/>
    <s v="Wiegard Fliesen"/>
    <m/>
    <d v="2015-03-04T00:00:00"/>
    <x v="5"/>
    <n v="5658.5"/>
    <n v="5400"/>
    <n v="258.5"/>
    <x v="121"/>
    <n v="4.5683485022532472E-2"/>
    <m/>
    <s v="Nachverhandlung mit Herrn Wiegard"/>
    <s v="JOHASWO"/>
    <x v="6"/>
  </r>
  <r>
    <n v="131"/>
    <s v="Umbaumaßnahme JOHASWO"/>
    <s v="meta Trennwände"/>
    <m/>
    <d v="2015-03-09T00:00:00"/>
    <x v="5"/>
    <n v="2132"/>
    <n v="2089"/>
    <n v="43"/>
    <x v="122"/>
    <n v="2.0168855534709193E-2"/>
    <m/>
    <s v="ZB optimiert"/>
    <s v="JOHASWO"/>
    <x v="6"/>
  </r>
  <r>
    <n v="132"/>
    <s v="Umbaumaßnahme JOHASWO"/>
    <s v="Wöstenfeld"/>
    <m/>
    <d v="2015-03-09T00:00:00"/>
    <x v="5"/>
    <n v="16233.81"/>
    <n v="15909"/>
    <n v="324.80999999999949"/>
    <x v="123"/>
    <n v="2.0008242057779381E-2"/>
    <m/>
    <s v="Rabatt eingehandelt"/>
    <s v="JOHASWO"/>
    <x v="6"/>
  </r>
  <r>
    <n v="133"/>
    <s v="Umbaumaßnahme JOHASWO"/>
    <s v="Steinhagener Trockenbau"/>
    <m/>
    <d v="2015-03-06T00:00:00"/>
    <x v="5"/>
    <n v="5055.1499999999996"/>
    <n v="4806.5"/>
    <n v="248.64999999999964"/>
    <x v="124"/>
    <n v="4.9187462290930961E-2"/>
    <m/>
    <s v="Rabatt eingehandelt"/>
    <s v="JOHASWO"/>
    <x v="6"/>
  </r>
  <r>
    <n v="134"/>
    <s v="Messestand Hannover"/>
    <s v="conform GmbH"/>
    <n v="4500032488"/>
    <d v="2015-03-10T00:00:00"/>
    <x v="5"/>
    <n v="18415.509999999998"/>
    <n v="17000"/>
    <n v="1415.5099999999984"/>
    <x v="125"/>
    <n v="7.6865099038799276E-2"/>
    <m/>
    <s v="Rabatt ausgehandelt"/>
    <m/>
    <x v="1"/>
  </r>
  <r>
    <n v="135"/>
    <s v="Kauf Optische Kontrolleinheit "/>
    <s v="BHV"/>
    <m/>
    <d v="2015-03-12T00:00:00"/>
    <x v="5"/>
    <n v="67970"/>
    <n v="65000"/>
    <n v="2970"/>
    <x v="126"/>
    <n v="4.3695748124172429E-2"/>
    <m/>
    <s v="zzgl. Verbesserung Zahlungsbedingungen"/>
    <m/>
    <x v="6"/>
  </r>
  <r>
    <n v="136"/>
    <s v="Ersatzteile Ausstoßerstangen"/>
    <s v="Raster Zeulenroda"/>
    <m/>
    <d v="2015-03-12T00:00:00"/>
    <x v="5"/>
    <n v="4469.3999999999996"/>
    <n v="4297.5"/>
    <n v="171.89999999999964"/>
    <x v="127"/>
    <n v="3.846153846153838E-2"/>
    <m/>
    <s v="Zusatzrabatt für Ersatzteile verhandelt"/>
    <m/>
    <x v="6"/>
  </r>
  <r>
    <n v="137"/>
    <s v="Säulenführungsreparatur"/>
    <s v="Raster Zeulenroda"/>
    <m/>
    <d v="2015-03-12T00:00:00"/>
    <x v="5"/>
    <n v="11205"/>
    <n v="10774"/>
    <n v="431"/>
    <x v="128"/>
    <n v="3.8464970995091476E-2"/>
    <m/>
    <s v="Zusatzrabatt für Ersatzteile verhandelt"/>
    <m/>
    <x v="6"/>
  </r>
  <r>
    <n v="138"/>
    <s v="Fenstergitter Werk I"/>
    <s v="Stefan Ufer GmbH"/>
    <m/>
    <d v="2015-03-17T00:00:00"/>
    <x v="5"/>
    <n v="480"/>
    <n v="456"/>
    <n v="24"/>
    <x v="129"/>
    <n v="0.05"/>
    <m/>
    <s v="Direktrabatt / Nachverhandlung mit Hrn. Ufer"/>
    <s v="JOHASWO"/>
    <x v="6"/>
  </r>
  <r>
    <n v="139"/>
    <s v="Unterkonstruktion für Kompressorraum Werk II"/>
    <s v="Stefan Ufer GmbH"/>
    <m/>
    <d v="2015-03-17T00:00:00"/>
    <x v="5"/>
    <n v="2925"/>
    <n v="2779"/>
    <n v="146"/>
    <x v="130"/>
    <n v="4.9914529914529916E-2"/>
    <m/>
    <s v="Direktrabatt / Nachverhandlung mit Hrn. Ufer"/>
    <s v="TELGARO"/>
    <x v="6"/>
  </r>
  <r>
    <n v="140"/>
    <s v="Umbau P2/Mittelbau"/>
    <s v="Fritz Jünemann Bedachungen"/>
    <m/>
    <d v="2015-03-23T00:00:00"/>
    <x v="5"/>
    <n v="2821.1"/>
    <n v="2680.05"/>
    <n v="141.04999999999973"/>
    <x v="131"/>
    <n v="4.9998227641699949E-2"/>
    <m/>
    <s v="Direktverhandlung mit Herrn Jünemann"/>
    <s v="JOHASWO"/>
    <x v="6"/>
  </r>
  <r>
    <n v="141"/>
    <s v="Verwaltungsgebäude Umbau"/>
    <s v="Fritz Jünemann Bedachungen"/>
    <m/>
    <d v="2015-03-23T00:00:00"/>
    <x v="5"/>
    <n v="26743.8"/>
    <n v="25406.61"/>
    <n v="1337.1899999999987"/>
    <x v="132"/>
    <n v="4.9999999999999954E-2"/>
    <m/>
    <s v="Direktverhandlung mit Herrn Jünemann"/>
    <s v="JOHASWO"/>
    <x v="6"/>
  </r>
  <r>
    <n v="142"/>
    <s v="Verkabelung WC Verwaltung / Umbau"/>
    <s v="Elektro Götsch"/>
    <m/>
    <d v="2015-03-23T00:00:00"/>
    <x v="5"/>
    <n v="3692.39"/>
    <n v="3544.69"/>
    <n v="147.69999999999982"/>
    <x v="133"/>
    <n v="4.0001191640102976E-2"/>
    <m/>
    <s v="Direktverhandlung mit Herrn Frommholz"/>
    <s v="JOHASWO"/>
    <x v="6"/>
  </r>
  <r>
    <n v="143"/>
    <s v="Verkabelung für neue Maschine Raster Zeulenroda"/>
    <s v="Tichai Elektrotechnik GmbH"/>
    <m/>
    <d v="2015-03-24T00:00:00"/>
    <x v="5"/>
    <n v="4366.8100000000004"/>
    <n v="4101.78"/>
    <n v="265.03000000000065"/>
    <x v="134"/>
    <n v="6.069190095286963E-2"/>
    <m/>
    <s v="Direktverhandlung mit Herrn Tichai"/>
    <m/>
    <x v="6"/>
  </r>
  <r>
    <n v="144"/>
    <s v="Abdichtungsarbeiten/Rohbau QS/Abbruch Balkon"/>
    <s v="Obermann Bauunternehmen"/>
    <m/>
    <d v="2015-03-26T00:00:00"/>
    <x v="5"/>
    <n v="11638.6"/>
    <n v="11300"/>
    <n v="338.60000000000036"/>
    <x v="135"/>
    <n v="2.909284621861739E-2"/>
    <m/>
    <s v="Direktrabatt / Verhandelt mit Herrn Obermann"/>
    <s v="JOHASWO"/>
    <x v="6"/>
  </r>
  <r>
    <n v="145"/>
    <s v="Multifunktionsdrucker Werk 2 / Werk 1 QS"/>
    <s v="Büscher Bürotechnik"/>
    <n v="4500032786"/>
    <d v="2015-03-24T00:00:00"/>
    <x v="5"/>
    <n v="10920"/>
    <n v="9000"/>
    <n v="1920"/>
    <x v="136"/>
    <n v="0.17582417582417584"/>
    <m/>
    <s v="Angebotsvergleich/ Verhandlung mit Hrn. Epmeyer"/>
    <m/>
    <x v="2"/>
  </r>
  <r>
    <n v="146"/>
    <s v="Neuvertrag Leihwagen Europcar"/>
    <s v="Europcar"/>
    <m/>
    <d v="2015-03-30T00:00:00"/>
    <x v="5"/>
    <n v="6000"/>
    <n v="4800"/>
    <n v="1200"/>
    <x v="137"/>
    <n v="0.2"/>
    <m/>
    <s v="Umstellung auf Verbandstarif by Niro"/>
    <m/>
    <x v="6"/>
  </r>
  <r>
    <n v="147"/>
    <s v="Industrieabsaugsystem DS1400 / Bereich Weinhold"/>
    <s v="Ruwac"/>
    <m/>
    <d v="2015-03-30T00:00:00"/>
    <x v="5"/>
    <n v="6873.1"/>
    <n v="6600"/>
    <n v="273.10000000000036"/>
    <x v="138"/>
    <n v="3.9734617567036758E-2"/>
    <m/>
    <s v="Verhandlung mit Herrn Stoll / Fa. Ruwac"/>
    <m/>
    <x v="6"/>
  </r>
  <r>
    <n v="148"/>
    <s v="KFZ- Kostennachverhandlung Leasing (BK) 3 Jahre"/>
    <s v="Schröder Volkswagen"/>
    <m/>
    <d v="2015-03-30T00:00:00"/>
    <x v="5"/>
    <n v="17649"/>
    <n v="17289"/>
    <n v="360"/>
    <x v="21"/>
    <n v="2.0397756246812851E-2"/>
    <m/>
    <s v="Nachverhandlung mit Herrn Noth (GF)"/>
    <m/>
    <x v="6"/>
  </r>
  <r>
    <n v="149"/>
    <s v="Oest Preise 2015"/>
    <s v="Oest"/>
    <m/>
    <d v="2015-01-28T00:00:00"/>
    <x v="5"/>
    <n v="160000"/>
    <n v="157000"/>
    <n v="3000"/>
    <x v="139"/>
    <n v="1.8749999999999999E-2"/>
    <m/>
    <s v="Preisverhandlung mit Hrn. Tippmann/ neues Zahlungsziel"/>
    <m/>
    <x v="2"/>
  </r>
  <r>
    <n v="150"/>
    <s v="Kaltband Rohmaterial "/>
    <s v="Bilstein"/>
    <s v="alle"/>
    <d v="2015-01-01T00:00:00"/>
    <x v="5"/>
    <m/>
    <m/>
    <n v="14628"/>
    <x v="140"/>
    <n v="1"/>
    <m/>
    <s v="Preisreduzierung f. 1Q=3.657€ x 4Q.= 14.628€ Jahresersparnis"/>
    <m/>
    <x v="4"/>
  </r>
  <r>
    <n v="151"/>
    <s v="Erweiterung Schnittstellen f. Förderbänder"/>
    <s v="Raster Zeulenroda"/>
    <m/>
    <d v="2015-04-01T00:00:00"/>
    <x v="6"/>
    <n v="21180"/>
    <n v="20460"/>
    <n v="720"/>
    <x v="141"/>
    <n v="3.39943342776204E-2"/>
    <m/>
    <s v="Preisverhandlung mit Herrn Tietze"/>
    <m/>
    <x v="6"/>
  </r>
  <r>
    <n v="152"/>
    <s v="Ersatzteile Rotorgehäuse"/>
    <s v="WVL / AWEBA Group"/>
    <m/>
    <d v="2015-04-01T00:00:00"/>
    <x v="6"/>
    <n v="12950"/>
    <n v="12000"/>
    <n v="950"/>
    <x v="142"/>
    <n v="7.3359073359073365E-2"/>
    <m/>
    <s v="Preisverhandlung mit Herrn Joost"/>
    <m/>
    <x v="6"/>
  </r>
  <r>
    <n v="153"/>
    <s v="KE Schweißanlage / Neuinvestment"/>
    <s v="Kapkon GmbH"/>
    <m/>
    <d v="2015-04-02T00:00:00"/>
    <x v="6"/>
    <n v="451250"/>
    <n v="425000"/>
    <n v="26250"/>
    <x v="143"/>
    <n v="5.817174515235457E-2"/>
    <m/>
    <s v="Finale Preisverhandlung mit Herrn Flemmig (GF)"/>
    <m/>
    <x v="6"/>
  </r>
  <r>
    <n v="154"/>
    <s v="Sicherungsgeländer Werk II / Bereich Entsorungsplatz"/>
    <s v="Stefan Ufer GmbH"/>
    <m/>
    <d v="2015-04-02T00:00:00"/>
    <x v="6"/>
    <n v="7700"/>
    <n v="7300"/>
    <n v="400"/>
    <x v="116"/>
    <n v="5.1948051948051951E-2"/>
    <m/>
    <s v="Telefonisch verhandelt mit Herrn Stefan Ufer (GF)"/>
    <m/>
    <x v="6"/>
  </r>
  <r>
    <n v="155"/>
    <s v="Mat. 100135 / 5657 27,0 x 0,42"/>
    <s v="Aludium"/>
    <n v="4500031627"/>
    <d v="2015-03-31T00:00:00"/>
    <x v="6"/>
    <n v="6595.3"/>
    <n v="6044.86"/>
    <n v="550.44000000000051"/>
    <x v="144"/>
    <n v="8.345943323275673E-2"/>
    <m/>
    <s v="Berechnung des falschen Umarbeitungspreises"/>
    <m/>
    <x v="2"/>
  </r>
  <r>
    <n v="156"/>
    <s v="WA3025-Projektorder 12- Div. Fremdfertigungsteile WZB"/>
    <s v="H&amp;T Tool Design"/>
    <m/>
    <d v="2015-04-08T00:00:00"/>
    <x v="6"/>
    <n v="10498"/>
    <n v="8550"/>
    <n v="1948"/>
    <x v="145"/>
    <n v="0.18555915412459517"/>
    <m/>
    <s v="Preisvergleich von Rautenberg auf H&amp;T Tool"/>
    <m/>
    <x v="6"/>
  </r>
  <r>
    <n v="157"/>
    <s v="Selbstabholung Firmenwagen / Keine Transportkosten"/>
    <s v="VW Schröder"/>
    <m/>
    <d v="2015-04-06T00:00:00"/>
    <x v="6"/>
    <n v="800"/>
    <n v="300"/>
    <n v="500"/>
    <x v="146"/>
    <n v="0.625"/>
    <m/>
    <s v="Selbstabholung im VW Werk Wolfsburg"/>
    <m/>
    <x v="6"/>
  </r>
  <r>
    <n v="158"/>
    <s v="Denso Yoke - 2 Lieferantenstrategie"/>
    <s v="Holzapfel"/>
    <s v="lfd."/>
    <d v="2015-04-10T00:00:00"/>
    <x v="6"/>
    <n v="117000"/>
    <n v="104000"/>
    <n v="9750"/>
    <x v="147"/>
    <n v="8.5714285714285715E-2"/>
    <m/>
    <s v="Planmenge 1.300.000 Stck. Beschichtung Yoke =&gt; 1.3 Mio. Stck*0,01€ (P.-differenz)=13.000€ jährlich Wirksam in Quartal 2,3,4"/>
    <m/>
    <x v="4"/>
  </r>
  <r>
    <n v="159"/>
    <s v="Umbau Werkstatt P2/EG Elektrotechnik"/>
    <s v="Elektro Götsch"/>
    <s v="Johaswo"/>
    <d v="2015-04-20T00:00:00"/>
    <x v="6"/>
    <n v="6233.22"/>
    <n v="5880"/>
    <n v="353.22000000000025"/>
    <x v="148"/>
    <n v="5.6667340475709226E-2"/>
    <m/>
    <s v="Telefonisch verhandelt mit Herrn Frommholz"/>
    <s v="JOHASWO"/>
    <x v="6"/>
  </r>
  <r>
    <n v="160"/>
    <s v="Sanierung der Fensterstürze"/>
    <s v="Obermann Bauunternehmen"/>
    <s v="Johaswo"/>
    <d v="2015-04-21T00:00:00"/>
    <x v="6"/>
    <n v="8470"/>
    <n v="8223"/>
    <n v="247"/>
    <x v="149"/>
    <n v="2.9161747343565525E-2"/>
    <m/>
    <s v="Telefonisch verhandelt mit Herrn Obermann"/>
    <s v="JOHASWO"/>
    <x v="6"/>
  </r>
  <r>
    <n v="161"/>
    <s v="Diverse Umbauten u.a. Rückbau WC´s"/>
    <s v="Obermann Bauunternehmen"/>
    <s v="Johaswo"/>
    <d v="2015-04-21T00:00:00"/>
    <x v="6"/>
    <n v="6707"/>
    <n v="6511"/>
    <n v="196"/>
    <x v="150"/>
    <n v="2.9223199642164903E-2"/>
    <m/>
    <s v="Telefonisch verhandelt mit Herrn Obermann"/>
    <s v="JOHASWO"/>
    <x v="6"/>
  </r>
  <r>
    <n v="162"/>
    <s v="Pflasterarbeiten Hofflächen"/>
    <s v="Blohmeyer Tiefbau"/>
    <s v="Johaswo"/>
    <d v="2015-04-21T00:00:00"/>
    <x v="6"/>
    <n v="40437.5"/>
    <n v="38512"/>
    <n v="1925.5"/>
    <x v="151"/>
    <n v="4.7616692426584235E-2"/>
    <m/>
    <s v="Telefonisch verhandelt mit Herrn Meyer"/>
    <s v="JOHASWO"/>
    <x v="6"/>
  </r>
  <r>
    <n v="163"/>
    <s v="Scheuersaugmaschine Kaercher BR 55/60 Bp PackDose gebr."/>
    <s v="Kärcher Center Walther, Hattersheim"/>
    <s v="Werk Vilsendorf"/>
    <d v="2015-04-24T00:00:00"/>
    <x v="6"/>
    <n v="9900"/>
    <n v="3700"/>
    <n v="6200"/>
    <x v="152"/>
    <n v="0.6262626262626263"/>
    <m/>
    <s v="Verhandelt mit Hrn. Geis / zzgl. Lieferung, Starterkit und Schulung gratis / Zzgl. neuer Satz Akkus im Wert von 2000 EUR inkl."/>
    <m/>
    <x v="6"/>
  </r>
  <r>
    <n v="164"/>
    <s v="Messmittel"/>
    <s v="dk Fixiersysteme GmbH &amp; Co. KG"/>
    <n v="4500033228"/>
    <d v="2015-04-24T00:00:00"/>
    <x v="6"/>
    <n v="1313"/>
    <n v="1250"/>
    <n v="63"/>
    <x v="153"/>
    <n v="4.7981721249047982E-2"/>
    <m/>
    <s v="telef. Verhandelt + FH Lieferung"/>
    <m/>
    <x v="2"/>
  </r>
  <r>
    <n v="165"/>
    <s v="Steimel Zentrifugen POLAR Typ C 81 H / Sonderbau"/>
    <s v="Steimel Maschinenfabrik"/>
    <m/>
    <d v="2015-04-24T00:00:00"/>
    <x v="6"/>
    <n v="66100"/>
    <n v="60000"/>
    <n v="6100"/>
    <x v="154"/>
    <n v="9.2284417549167927E-2"/>
    <m/>
    <s v="tel. verhandelt mit Frau Balla und Herrn Steimel"/>
    <m/>
    <x v="6"/>
  </r>
  <r>
    <n v="166"/>
    <s v="Projekt Netzwerkverkabelung Produktion P1"/>
    <s v="Tichai Elektrotechnik GmbH"/>
    <m/>
    <d v="2015-04-28T00:00:00"/>
    <x v="6"/>
    <n v="12426.91"/>
    <n v="11361.49"/>
    <n v="1065.42"/>
    <x v="155"/>
    <n v="8.5734909160845307E-2"/>
    <m/>
    <s v="Tel. verhandelt mit Frau Tichai / Herrn Tichai"/>
    <m/>
    <x v="6"/>
  </r>
  <r>
    <n v="167"/>
    <s v="Steuerungsumbau NSM Schrottlinienfördersystem Werk II"/>
    <s v="NSM Magnettechnik"/>
    <m/>
    <d v="2015-04-28T00:00:00"/>
    <x v="6"/>
    <n v="39750"/>
    <n v="35000"/>
    <n v="4750"/>
    <x v="156"/>
    <n v="0.11949685534591195"/>
    <m/>
    <s v="Tel. verhandelt mit Herrn Middelhoff"/>
    <m/>
    <x v="6"/>
  </r>
  <r>
    <n v="168"/>
    <s v="Filteraggregat"/>
    <s v="Werthenbach Hydraulik"/>
    <n v="4500033183"/>
    <d v="2015-04-29T00:00:00"/>
    <x v="6"/>
    <n v="1063.8"/>
    <n v="984.01"/>
    <n v="79.789999999999964"/>
    <x v="157"/>
    <n v="7.5004700131603652E-2"/>
    <m/>
    <s v="telef. Verhandelt mit Frau Siedenburg"/>
    <m/>
    <x v="2"/>
  </r>
  <r>
    <n v="169"/>
    <s v="Material 100217"/>
    <s v="Mesima"/>
    <n v="4500033345"/>
    <d v="2015-04-30T00:00:00"/>
    <x v="6"/>
    <n v="48429"/>
    <n v="26100"/>
    <n v="22329"/>
    <x v="158"/>
    <n v="0.46106671622375023"/>
    <m/>
    <s v="Lieferantenwechsel United Aluminium zu Mesima (Aludium)"/>
    <m/>
    <x v="2"/>
  </r>
  <r>
    <n v="170"/>
    <s v="Kontrakte erstes Halbjahr 2015 Aluminium Kosmetik"/>
    <s v="Aludium"/>
    <s v="div."/>
    <s v="-"/>
    <x v="7"/>
    <n v="484665"/>
    <n v="476133"/>
    <n v="8532"/>
    <x v="159"/>
    <n v="1.7603911980440097E-2"/>
    <m/>
    <s v="Preisvorteil durch Spotmarkt-Einkauf vs. Preisvertrag mit Kunden"/>
    <m/>
    <x v="2"/>
  </r>
  <r>
    <n v="171"/>
    <s v="Zählsystem IT4000E"/>
    <s v="Tornado &amp; Krug GmbH"/>
    <s v="div."/>
    <d v="2015-05-12T00:00:00"/>
    <x v="6"/>
    <n v="1895"/>
    <n v="1800"/>
    <n v="95"/>
    <x v="4"/>
    <n v="5.0131926121372031E-2"/>
    <m/>
    <s v="Nachverhandelt"/>
    <m/>
    <x v="6"/>
  </r>
  <r>
    <n v="172"/>
    <s v="Stretchfolie"/>
    <s v="Strenge"/>
    <n v="4500033618"/>
    <d v="2015-05-18T00:00:00"/>
    <x v="6"/>
    <n v="1171.8"/>
    <n v="1107"/>
    <n v="64.799999999999955"/>
    <x v="160"/>
    <n v="5.5299539170506874E-2"/>
    <m/>
    <s v="Angebotsvergleich Strenge/WBV"/>
    <m/>
    <x v="2"/>
  </r>
  <r>
    <n v="173"/>
    <s v="Schlosserarbeiten Hofsanierung"/>
    <s v="Karl Deppe GmbH &amp; Co. KG"/>
    <m/>
    <d v="2015-05-19T00:00:00"/>
    <x v="6"/>
    <n v="19542"/>
    <n v="18973"/>
    <n v="569"/>
    <x v="161"/>
    <n v="2.9116774127520211E-2"/>
    <m/>
    <s v="Tel. verhandelt mit Herrn Meier"/>
    <m/>
    <x v="6"/>
  </r>
  <r>
    <n v="174"/>
    <m/>
    <s v="Werthenbach Hydraulik"/>
    <n v="4500031959"/>
    <d v="2015-02-17T00:00:00"/>
    <x v="5"/>
    <n v="174.04"/>
    <n v="59.54"/>
    <n v="114.5"/>
    <x v="162"/>
    <n v="0.65789473684210531"/>
    <m/>
    <s v="Mengenrabatt verh."/>
    <m/>
    <x v="0"/>
  </r>
  <r>
    <n v="175"/>
    <s v="Schleifscheibe"/>
    <s v="Lach"/>
    <n v="4500031801"/>
    <d v="2015-02-05T00:00:00"/>
    <x v="5"/>
    <n v="3233"/>
    <n v="2377"/>
    <n v="856"/>
    <x v="163"/>
    <n v="0.26476956387256417"/>
    <m/>
    <s v="Preisvergleich mit DDW"/>
    <m/>
    <x v="0"/>
  </r>
  <r>
    <n v="176"/>
    <s v="Schleifscheibe"/>
    <s v="Lach"/>
    <n v="4500031772"/>
    <d v="2015-02-04T00:00:00"/>
    <x v="5"/>
    <n v="1560"/>
    <n v="1116"/>
    <n v="444"/>
    <x v="164"/>
    <n v="0.2846153846153846"/>
    <m/>
    <s v="Preisvergleich mit DDW"/>
    <m/>
    <x v="0"/>
  </r>
  <r>
    <n v="177"/>
    <s v="Normalien"/>
    <s v="KaShin"/>
    <n v="4500032023"/>
    <d v="2015-02-19T00:00:00"/>
    <x v="5"/>
    <n v="274"/>
    <n v="160"/>
    <n v="114"/>
    <x v="24"/>
    <n v="0.41605839416058393"/>
    <m/>
    <s v="Preisvergleich"/>
    <m/>
    <x v="0"/>
  </r>
  <r>
    <n v="178"/>
    <s v="E-Teile"/>
    <s v="H + T"/>
    <n v="4500032039"/>
    <d v="2015-02-20T00:00:00"/>
    <x v="5"/>
    <n v="12560"/>
    <n v="11800"/>
    <n v="760"/>
    <x v="165"/>
    <n v="6.0509554140127389E-2"/>
    <m/>
    <s v="telef. Verhand. m. Künneke "/>
    <m/>
    <x v="0"/>
  </r>
  <r>
    <n v="179"/>
    <s v="Normalien"/>
    <s v="Broad"/>
    <n v="4500032245"/>
    <d v="2015-03-03T00:00:00"/>
    <x v="5"/>
    <n v="1575"/>
    <n v="945"/>
    <n v="630"/>
    <x v="166"/>
    <n v="0.4"/>
    <m/>
    <s v="Preisvergleich"/>
    <m/>
    <x v="0"/>
  </r>
  <r>
    <n v="180"/>
    <s v="Normalien"/>
    <s v="Punch"/>
    <n v="4500032248"/>
    <d v="2015-03-03T00:00:00"/>
    <x v="5"/>
    <n v="703.6"/>
    <n v="450"/>
    <n v="253.60000000000002"/>
    <x v="167"/>
    <n v="0.36043206367254121"/>
    <m/>
    <s v="Preisvergleich"/>
    <m/>
    <x v="0"/>
  </r>
  <r>
    <n v="181"/>
    <s v="Werkzeugplatten"/>
    <s v="Büttner"/>
    <n v="4500032256"/>
    <d v="2015-03-03T00:00:00"/>
    <x v="5"/>
    <n v="900"/>
    <n v="763"/>
    <n v="137"/>
    <x v="168"/>
    <n v="0.15222222222222223"/>
    <m/>
    <s v="Preisvergleich"/>
    <m/>
    <x v="0"/>
  </r>
  <r>
    <n v="182"/>
    <s v="E-Teile"/>
    <s v="Sprick"/>
    <n v="4500032408"/>
    <d v="2015-03-06T00:00:00"/>
    <x v="5"/>
    <n v="4675"/>
    <n v="4300"/>
    <n v="375"/>
    <x v="169"/>
    <n v="8.0213903743315509E-2"/>
    <m/>
    <s v="Preisverh. mit H. Dreier"/>
    <m/>
    <x v="0"/>
  </r>
  <r>
    <n v="183"/>
    <s v="Werkzeugplatten"/>
    <s v="Büttner"/>
    <n v="4500032645"/>
    <d v="2015-03-18T00:00:00"/>
    <x v="5"/>
    <n v="2984"/>
    <n v="2100"/>
    <n v="884"/>
    <x v="170"/>
    <n v="0.29624664879356566"/>
    <m/>
    <s v="Preisvergleich"/>
    <m/>
    <x v="0"/>
  </r>
  <r>
    <n v="184"/>
    <s v="Maschinen Wartung/Reparatur"/>
    <s v="Weiler"/>
    <n v="4500030855"/>
    <d v="2014-12-02T00:00:00"/>
    <x v="4"/>
    <n v="2795"/>
    <n v="1817"/>
    <n v="978"/>
    <x v="171"/>
    <n v="0.34991055456171738"/>
    <m/>
    <s v="Preisred. da Wartezeit in Rechnung gestellt"/>
    <m/>
    <x v="0"/>
  </r>
  <r>
    <n v="185"/>
    <s v="Keramikbuchsen"/>
    <s v="Beatec"/>
    <n v="4500032735"/>
    <d v="2015-03-25T00:00:00"/>
    <x v="5"/>
    <n v="4320"/>
    <n v="3888"/>
    <n v="432"/>
    <x v="172"/>
    <n v="0.1"/>
    <m/>
    <s v="Mengenrabatt"/>
    <m/>
    <x v="0"/>
  </r>
  <r>
    <n v="186"/>
    <s v="Schleifscheibe"/>
    <s v="H + B"/>
    <n v="4500032694"/>
    <d v="2015-03-23T00:00:00"/>
    <x v="5"/>
    <n v="1146.45"/>
    <n v="961"/>
    <n v="185.45000000000005"/>
    <x v="173"/>
    <n v="0.16176021631994422"/>
    <m/>
    <s v="Preisverhandlung"/>
    <m/>
    <x v="0"/>
  </r>
  <r>
    <n v="187"/>
    <s v="Normalien"/>
    <s v="Eberhard"/>
    <n v="4500032774"/>
    <d v="2015-03-26T00:00:00"/>
    <x v="5"/>
    <n v="2177.71"/>
    <n v="1070"/>
    <n v="1107.71"/>
    <x v="174"/>
    <n v="0.50865817762695675"/>
    <m/>
    <s v="Mengenrabatt verh."/>
    <m/>
    <x v="0"/>
  </r>
  <r>
    <n v="188"/>
    <s v="Normalien"/>
    <s v="Broad"/>
    <n v="4500032923"/>
    <d v="2015-04-07T00:00:00"/>
    <x v="6"/>
    <n v="1020"/>
    <n v="621.6"/>
    <n v="398.4"/>
    <x v="175"/>
    <n v="0.39058823529411762"/>
    <m/>
    <s v="Preisvergleich"/>
    <m/>
    <x v="0"/>
  </r>
  <r>
    <n v="189"/>
    <s v="Normalien"/>
    <s v="Broad"/>
    <n v="4500032934"/>
    <d v="2015-04-08T00:00:00"/>
    <x v="6"/>
    <n v="1853"/>
    <n v="664"/>
    <n v="1189"/>
    <x v="176"/>
    <n v="0.64166216945493793"/>
    <m/>
    <s v="Preisvergleich"/>
    <m/>
    <x v="0"/>
  </r>
  <r>
    <n v="190"/>
    <s v="HM-Buchsen"/>
    <s v="Saar-Hartmetall"/>
    <n v="4500032952"/>
    <d v="2015-04-09T00:00:00"/>
    <x v="6"/>
    <n v="13520"/>
    <n v="12800"/>
    <n v="720"/>
    <x v="141"/>
    <n v="5.3254437869822487E-2"/>
    <m/>
    <s v="Preisverhandlung mit H. Siegwart"/>
    <m/>
    <x v="0"/>
  </r>
  <r>
    <n v="191"/>
    <s v="Normalien"/>
    <s v="Punch"/>
    <n v="4500033065"/>
    <d v="2015-04-15T00:00:00"/>
    <x v="6"/>
    <n v="5243"/>
    <n v="4980.8500000000004"/>
    <n v="262.14999999999964"/>
    <x v="177"/>
    <n v="4.9999999999999933E-2"/>
    <m/>
    <s v="Auftragsrabatt verh."/>
    <m/>
    <x v="0"/>
  </r>
  <r>
    <n v="192"/>
    <s v="Normalien"/>
    <s v="Punch"/>
    <n v="4500033083"/>
    <d v="2015-04-16T00:00:00"/>
    <x v="6"/>
    <n v="7100"/>
    <n v="6745.47"/>
    <n v="354.52999999999975"/>
    <x v="178"/>
    <n v="4.9933802816901372E-2"/>
    <m/>
    <s v="Auftragsrabatt verh."/>
    <m/>
    <x v="0"/>
  </r>
  <r>
    <n v="193"/>
    <s v="Normalien"/>
    <s v="Broad"/>
    <n v="4500033222"/>
    <d v="2015-04-23T00:00:00"/>
    <x v="6"/>
    <n v="4621"/>
    <n v="2914"/>
    <n v="1707"/>
    <x v="179"/>
    <n v="0.3694005626487773"/>
    <m/>
    <s v="Preisverlgeich"/>
    <m/>
    <x v="0"/>
  </r>
  <r>
    <n v="194"/>
    <s v="Maschinen Wartung/Reparatur"/>
    <s v="GF- AGIE"/>
    <n v="4500033273"/>
    <d v="2015-04-27T00:00:00"/>
    <x v="6"/>
    <n v="8336"/>
    <n v="7500"/>
    <n v="836"/>
    <x v="180"/>
    <n v="0.10028790786948176"/>
    <m/>
    <s v="Mengenrabatt m. H. Kostros verh."/>
    <m/>
    <x v="0"/>
  </r>
  <r>
    <n v="195"/>
    <s v="Maschinen Wartung/Reparatur"/>
    <s v="Studer"/>
    <n v="4500031700"/>
    <d v="2015-02-02T00:00:00"/>
    <x v="5"/>
    <n v="2408"/>
    <n v="1900"/>
    <n v="508"/>
    <x v="181"/>
    <n v="0.21096345514950166"/>
    <m/>
    <s v="Preisred. da Wartezeit in Rechnung gestellt"/>
    <m/>
    <x v="0"/>
  </r>
  <r>
    <n v="196"/>
    <s v="Normalien"/>
    <s v="Punch"/>
    <n v="4500033433"/>
    <d v="2015-05-07T00:00:00"/>
    <x v="6"/>
    <n v="1980"/>
    <n v="850"/>
    <n v="1130"/>
    <x v="182"/>
    <n v="0.57070707070707072"/>
    <m/>
    <s v="Preisvergleich"/>
    <m/>
    <x v="0"/>
  </r>
  <r>
    <n v="197"/>
    <s v="Maschinen Wartung/Reparatur"/>
    <s v="DMG"/>
    <n v="4500032920"/>
    <d v="2015-04-07T00:00:00"/>
    <x v="6"/>
    <n v="1131"/>
    <n v="961.3"/>
    <n v="169.70000000000005"/>
    <x v="183"/>
    <n v="0.15004420866489837"/>
    <m/>
    <s v="Preisred. da Wartezeit in Rechnung gestellt"/>
    <m/>
    <x v="0"/>
  </r>
  <r>
    <n v="198"/>
    <s v="Maschinen Wartung/Reparatur"/>
    <s v="Geibel + Hotz"/>
    <n v="4500033625"/>
    <d v="2015-05-19T00:00:00"/>
    <x v="6"/>
    <n v="1290.8499999999999"/>
    <n v="1090.8499999999999"/>
    <n v="200"/>
    <x v="56"/>
    <n v="0.15493666963628619"/>
    <m/>
    <s v="Preisverhandlung m. Megert"/>
    <m/>
    <x v="0"/>
  </r>
  <r>
    <n v="199"/>
    <s v="Normalien"/>
    <s v="Broad"/>
    <n v="4500033630"/>
    <d v="2015-05-20T00:00:00"/>
    <x v="6"/>
    <n v="600"/>
    <n v="287.5"/>
    <n v="312.5"/>
    <x v="184"/>
    <n v="0.52083333333333337"/>
    <m/>
    <s v="Preisvergliech Sander"/>
    <m/>
    <x v="0"/>
  </r>
  <r>
    <n v="200"/>
    <s v="Normalien"/>
    <s v="Broad"/>
    <n v="4500033631"/>
    <d v="2015-05-20T00:00:00"/>
    <x v="6"/>
    <n v="510"/>
    <n v="318"/>
    <n v="192"/>
    <x v="185"/>
    <n v="0.37647058823529411"/>
    <m/>
    <s v="Preisvergleich"/>
    <m/>
    <x v="0"/>
  </r>
  <r>
    <n v="201"/>
    <s v="Säulen "/>
    <s v="Broad"/>
    <n v="4500033663"/>
    <d v="2015-05-20T00:00:00"/>
    <x v="6"/>
    <n v="3770"/>
    <n v="1986"/>
    <n v="1784"/>
    <x v="186"/>
    <n v="0.47320954907161805"/>
    <m/>
    <s v="Preisverlgleich mit Punch"/>
    <m/>
    <x v="0"/>
  </r>
  <r>
    <n v="202"/>
    <s v="Stempel"/>
    <s v="Broad"/>
    <n v="4500033665"/>
    <d v="2015-05-20T00:00:00"/>
    <x v="6"/>
    <n v="459"/>
    <n v="205.92"/>
    <n v="253.08"/>
    <x v="187"/>
    <n v="0.55137254901960786"/>
    <m/>
    <s v="Preisvergleich mit Punch"/>
    <m/>
    <x v="0"/>
  </r>
  <r>
    <n v="203"/>
    <s v="Material 1.4301 21,0 x 0,30"/>
    <s v="Outokumpu"/>
    <m/>
    <d v="2015-05-20T00:00:00"/>
    <x v="6"/>
    <n v="7525"/>
    <n v="6550"/>
    <n v="975"/>
    <x v="188"/>
    <n v="0.12956810631229235"/>
    <m/>
    <s v="Preisvergleich Outokumpu/ Zapp "/>
    <m/>
    <x v="2"/>
  </r>
  <r>
    <n v="204"/>
    <s v="E-Teile"/>
    <s v="Rautenberg"/>
    <n v="4500033044"/>
    <d v="2015-04-14T00:00:00"/>
    <x v="6"/>
    <n v="1875"/>
    <n v="869"/>
    <n v="1006"/>
    <x v="189"/>
    <n v="0.53653333333333331"/>
    <m/>
    <s v="Preisvergleich Rautenberg/Krallmann"/>
    <m/>
    <x v="0"/>
  </r>
  <r>
    <n v="205"/>
    <s v="Jungheinrich Ameise für Werkzeugbau"/>
    <s v="Jungheinrich Bielefeld"/>
    <m/>
    <d v="2015-05-26T00:00:00"/>
    <x v="6"/>
    <n v="1181.1400000000001"/>
    <n v="856.74"/>
    <n v="324.40000000000009"/>
    <x v="190"/>
    <n v="0.27464991448939163"/>
    <m/>
    <s v="Nachverhandlung mit Fa. Jungheinrich"/>
    <m/>
    <x v="6"/>
  </r>
  <r>
    <n v="206"/>
    <s v="Coster K2 Kartons"/>
    <s v="Wellteam "/>
    <s v="div."/>
    <d v="2015-01-14T00:00:00"/>
    <x v="5"/>
    <n v="156351.48000000001"/>
    <n v="145154.1"/>
    <n v="11197.380000000005"/>
    <x v="191"/>
    <n v="7.1616718946312524E-2"/>
    <m/>
    <s v="verhandelt mit Hrn. Karl/ Wellteam/ Lieferantenwechsel"/>
    <m/>
    <x v="2"/>
  </r>
  <r>
    <n v="207"/>
    <s v="Druckluftflaschen"/>
    <s v="Frankonia"/>
    <n v="4500033870"/>
    <d v="2015-06-08T00:00:00"/>
    <x v="6"/>
    <n v="1790"/>
    <n v="1199.5"/>
    <n v="590.5"/>
    <x v="192"/>
    <n v="0.32988826815642458"/>
    <m/>
    <s v="Mengenrabatt mit H. Käsebier verhandelt"/>
    <m/>
    <x v="0"/>
  </r>
  <r>
    <n v="208"/>
    <s v="Wärmebildkamera inkl. Software und Zubehör Set"/>
    <s v="Datatec"/>
    <m/>
    <d v="2015-06-08T00:00:00"/>
    <x v="6"/>
    <n v="9227"/>
    <n v="8227"/>
    <n v="1000"/>
    <x v="193"/>
    <n v="0.10837758751490192"/>
    <m/>
    <s v="Sonderrabatt vereinbart"/>
    <m/>
    <x v="6"/>
  </r>
  <r>
    <n v="209"/>
    <s v="Sensor VeriSens Typ XF100"/>
    <s v="Baumer"/>
    <n v="4500033901"/>
    <d v="2015-06-09T00:00:00"/>
    <x v="6"/>
    <n v="3130.28"/>
    <n v="2974"/>
    <n v="156.2800000000002"/>
    <x v="194"/>
    <n v="4.9925246303845087E-2"/>
    <m/>
    <s v="inkl. FH-Lieferung, verhandelt mit Fr. Ritter"/>
    <m/>
    <x v="2"/>
  </r>
  <r>
    <n v="210"/>
    <s v="E-Teile"/>
    <s v="Springer"/>
    <n v="4500033933"/>
    <d v="2015-06-10T00:00:00"/>
    <x v="6"/>
    <n v="2900"/>
    <n v="2105.6"/>
    <n v="794.40000000000009"/>
    <x v="195"/>
    <n v="0.27393103448275863"/>
    <m/>
    <s v="Preisvergleich Rautenberg/Springer"/>
    <m/>
    <x v="0"/>
  </r>
  <r>
    <n v="211"/>
    <s v="Normalien"/>
    <s v="Dreckshage"/>
    <n v="4500033891"/>
    <d v="2015-06-09T00:00:00"/>
    <x v="6"/>
    <n v="5605.86"/>
    <n v="4764.9799999999996"/>
    <n v="840.88000000000011"/>
    <x v="196"/>
    <n v="0.15000017838476168"/>
    <m/>
    <s v="Projektrabatt mit H. Heibrock verhandelt"/>
    <m/>
    <x v="0"/>
  </r>
  <r>
    <n v="212"/>
    <s v="Wechsel Stromanbieter RWE=&gt;SWP Stadtwerke Pforzheim"/>
    <s v="SWP Stadtwerke Pforzheim"/>
    <s v="Rahmenvertrag Strom 2015"/>
    <d v="2014-10-30T00:00:00"/>
    <x v="5"/>
    <m/>
    <m/>
    <n v="99073"/>
    <x v="197"/>
    <m/>
    <m/>
    <s v="Ausschreibung über den VEA 1.Jahr 2015 - 99.073 / 2. Jahr 2016 ca. 100.000€ im Vrgl. 2014"/>
    <m/>
    <x v="2"/>
  </r>
  <r>
    <n v="213"/>
    <s v="Normalien"/>
    <s v="Broad"/>
    <n v="4500034031"/>
    <d v="2015-06-16T00:00:00"/>
    <x v="6"/>
    <n v="510"/>
    <n v="291"/>
    <n v="219"/>
    <x v="198"/>
    <n v="0.42941176470588233"/>
    <m/>
    <s v="Preisvergleich Broad/Punch"/>
    <m/>
    <x v="0"/>
  </r>
  <r>
    <n v="214"/>
    <s v="Normalien"/>
    <s v="Broad"/>
    <n v="4500034253"/>
    <d v="2015-06-29T00:00:00"/>
    <x v="6"/>
    <n v="306.60000000000002"/>
    <n v="49"/>
    <n v="257.60000000000002"/>
    <x v="199"/>
    <n v="0.84018264840182655"/>
    <m/>
    <s v="Preisvergleich Fibro /Broad"/>
    <m/>
    <x v="0"/>
  </r>
  <r>
    <n v="215"/>
    <s v="Hallentore P1"/>
    <s v="WD Wolfgang Deppe"/>
    <m/>
    <d v="2015-06-25T00:00:00"/>
    <x v="6"/>
    <n v="13950"/>
    <n v="13250"/>
    <n v="700"/>
    <x v="200"/>
    <n v="5.0179211469534052E-2"/>
    <m/>
    <s v="Nachverhandelt"/>
    <m/>
    <x v="6"/>
  </r>
  <r>
    <n v="216"/>
    <s v="E-Teile"/>
    <s v="Springer"/>
    <n v="4500034308"/>
    <d v="2015-07-01T00:00:00"/>
    <x v="8"/>
    <n v="2499.6"/>
    <n v="2424.61"/>
    <n v="74.989999999999782"/>
    <x v="201"/>
    <n v="3.0000800128020397E-2"/>
    <m/>
    <s v="Nachverhandelt m. H. Springer"/>
    <m/>
    <x v="0"/>
  </r>
  <r>
    <n v="217"/>
    <s v="Normalien"/>
    <s v="Broad"/>
    <n v="4500034335"/>
    <d v="2015-07-02T00:00:00"/>
    <x v="8"/>
    <n v="69.72"/>
    <n v="13.5"/>
    <n v="56.22"/>
    <x v="202"/>
    <n v="0.80636833046471601"/>
    <m/>
    <s v="Preisvergleich Broad/Fibro"/>
    <m/>
    <x v="0"/>
  </r>
  <r>
    <n v="218"/>
    <s v="Normalien"/>
    <s v="Festo"/>
    <n v="4500034378"/>
    <d v="2015-07-09T00:00:00"/>
    <x v="8"/>
    <n v="1210.46"/>
    <n v="1095.81"/>
    <n v="114.65000000000009"/>
    <x v="203"/>
    <n v="9.4716058357979679E-2"/>
    <m/>
    <s v="Projektrabatt mit H. Kopsieker verhandelt"/>
    <m/>
    <x v="0"/>
  </r>
  <r>
    <n v="219"/>
    <s v="Normalien"/>
    <s v="KaShin"/>
    <n v="4500034471"/>
    <d v="2015-07-09T00:00:00"/>
    <x v="8"/>
    <n v="1375"/>
    <n v="1000"/>
    <n v="375"/>
    <x v="169"/>
    <n v="0.27272727272727271"/>
    <m/>
    <s v="Preisvergleich KaShin/AKS"/>
    <m/>
    <x v="0"/>
  </r>
  <r>
    <n v="220"/>
    <s v="Aufpreis für LED Einbaubeleuchtung für RZ Anlage II"/>
    <s v="Raster Zeulenroda"/>
    <s v="div."/>
    <d v="2015-07-07T00:00:00"/>
    <x v="8"/>
    <n v="800"/>
    <n v="0"/>
    <n v="800"/>
    <x v="204"/>
    <n v="1"/>
    <m/>
    <s v="Mehrkosten komplett zu Lasten von Raster Zeulenroda"/>
    <m/>
    <x v="6"/>
  </r>
  <r>
    <n v="221"/>
    <s v="Reinigungsmaschine Kärcher Professional "/>
    <s v="Kärcher Center Walther, Hattersheim"/>
    <s v="div."/>
    <d v="2015-07-10T00:00:00"/>
    <x v="8"/>
    <n v="11990"/>
    <n v="8290"/>
    <n v="3700"/>
    <x v="205"/>
    <n v="0.30859049207673062"/>
    <m/>
    <s v="Rabattverhandlung für Neugerät inkl. Schulung &amp; Lieferung / WK 1"/>
    <m/>
    <x v="6"/>
  </r>
  <r>
    <n v="222"/>
    <s v="Demontage &amp; Entsorgung ELMA Reinigungsanlage"/>
    <s v="Lakebrink Recycling"/>
    <s v="div."/>
    <d v="2015-07-07T00:00:00"/>
    <x v="8"/>
    <n v="9000"/>
    <n v="1500"/>
    <n v="7500"/>
    <x v="206"/>
    <n v="0.83333333333333337"/>
    <m/>
    <s v="Anbietervergleich Peter Anlagenbau &amp; Fa. Lakebrink"/>
    <m/>
    <x v="6"/>
  </r>
  <r>
    <n v="223"/>
    <s v="Normalien"/>
    <s v="Punch"/>
    <n v="4500034506"/>
    <d v="2015-07-10T00:00:00"/>
    <x v="8"/>
    <n v="5700"/>
    <n v="4893"/>
    <n v="807"/>
    <x v="207"/>
    <n v="0.14157894736842105"/>
    <m/>
    <s v="Preisvergleich KaShin/Punch"/>
    <m/>
    <x v="0"/>
  </r>
  <r>
    <n v="224"/>
    <s v="Normalien"/>
    <s v="KaShin"/>
    <n v="4500034511"/>
    <d v="2015-07-10T00:00:00"/>
    <x v="8"/>
    <n v="2580"/>
    <n v="1700"/>
    <n v="880"/>
    <x v="208"/>
    <n v="0.34108527131782945"/>
    <m/>
    <s v="Preisvergleich KaShin/Zecha"/>
    <m/>
    <x v="0"/>
  </r>
  <r>
    <n v="225"/>
    <s v="Normalien"/>
    <s v="Punch"/>
    <n v="4500034513"/>
    <d v="2015-07-10T00:00:00"/>
    <x v="8"/>
    <n v="2000"/>
    <n v="1300"/>
    <n v="700"/>
    <x v="200"/>
    <n v="0.35"/>
    <m/>
    <s v="Preisvergleich Punch/Zecha"/>
    <m/>
    <x v="0"/>
  </r>
  <r>
    <n v="226"/>
    <s v="Schneidgestelle 2 x f. IWK 30 T u. 1 x f. IWK 16 T"/>
    <s v="Raster Zeulenroda"/>
    <s v="div."/>
    <d v="2015-07-13T00:00:00"/>
    <x v="8"/>
    <n v="65493"/>
    <n v="62000"/>
    <n v="3493"/>
    <x v="209"/>
    <n v="5.3333944085627472E-2"/>
    <m/>
    <s v="Tel. nachverhandelt mit Herrn Eismann am 13.07.2015"/>
    <m/>
    <x v="6"/>
  </r>
  <r>
    <n v="227"/>
    <s v="Sonderbestuhlung AJ / Bürostuhl Rückenbezogen"/>
    <s v="AKS"/>
    <s v="div."/>
    <d v="2015-07-13T00:00:00"/>
    <x v="8"/>
    <n v="900"/>
    <n v="700"/>
    <n v="200"/>
    <x v="56"/>
    <n v="0.22222222222222221"/>
    <m/>
    <s v="Sonderpreis / Ausstellungsstück"/>
    <m/>
    <x v="6"/>
  </r>
  <r>
    <n v="228"/>
    <m/>
    <s v="Springer"/>
    <n v="4500034538"/>
    <d v="2015-07-13T00:00:00"/>
    <x v="8"/>
    <n v="3426.7"/>
    <n v="1574"/>
    <n v="1852.6999999999998"/>
    <x v="210"/>
    <n v="0.54066594682931102"/>
    <m/>
    <s v="Preisvergleich Springer/Nick"/>
    <m/>
    <x v="0"/>
  </r>
  <r>
    <n v="229"/>
    <s v="Batterie  "/>
    <s v="Damm &amp; Johanning"/>
    <n v="4500034588"/>
    <d v="2015-07-15T00:00:00"/>
    <x v="8"/>
    <n v="23"/>
    <n v="18.2"/>
    <n v="4.8000000000000007"/>
    <x v="211"/>
    <n v="0.20869565217391309"/>
    <m/>
    <s v="Preisvergleich Damm u. Oltrogge"/>
    <m/>
    <x v="0"/>
  </r>
  <r>
    <n v="230"/>
    <s v="E-Teile"/>
    <s v="Springer"/>
    <n v="4500034596"/>
    <d v="2015-07-15T00:00:00"/>
    <x v="8"/>
    <n v="1999.3"/>
    <n v="1444"/>
    <n v="555.29999999999995"/>
    <x v="212"/>
    <n v="0.27774721152403342"/>
    <m/>
    <s v="Preisvergleich 'Springer/Nick"/>
    <m/>
    <x v="0"/>
  </r>
  <r>
    <n v="231"/>
    <s v="Wechsel Stromanbieter RWE=&gt;SWP Stadtwerke Pforzheim"/>
    <s v="SWP Stadtwerke Pforzheim"/>
    <s v="Rahmenvertrag Strom 2015"/>
    <d v="2014-10-30T00:00:00"/>
    <x v="6"/>
    <m/>
    <m/>
    <n v="99073"/>
    <x v="197"/>
    <m/>
    <m/>
    <s v="Ausschreibung über den VEA 1.Jahr 2015 - 99.073 / 2. Jahr 2016 ca. 100.000€ im Vrgl. 2014"/>
    <m/>
    <x v="2"/>
  </r>
  <r>
    <n v="232"/>
    <s v="Wechsel Stromanbieter RWE=&gt;SWP Stadtwerke Pforzheim"/>
    <s v="SWP Stadtwerke Pforzheim"/>
    <s v="Rahmenvertrag Strom 2015"/>
    <d v="2014-10-30T00:00:00"/>
    <x v="8"/>
    <m/>
    <m/>
    <n v="99073"/>
    <x v="197"/>
    <m/>
    <m/>
    <s v="Ausschreibung über den VEA 1.Jahr 2015 - 99.073 / 2. Jahr 2016 ca. 100.000€ im Vrgl. 2014"/>
    <m/>
    <x v="2"/>
  </r>
  <r>
    <n v="233"/>
    <s v="Wechsel Stromanbieter RWE=&gt;SWP Stadtwerke Pforzheim"/>
    <s v="SWP Stadtwerke Pforzheim"/>
    <s v="Rahmenvertrag Strom 2015"/>
    <d v="2014-10-30T00:00:00"/>
    <x v="9"/>
    <m/>
    <m/>
    <n v="99073"/>
    <x v="197"/>
    <m/>
    <m/>
    <s v="Ausschreibung über den VEA 1.Jahr 2015 - 99.073 / 2. Jahr 2016 ca. 100.000€ im Vrgl. 2014"/>
    <m/>
    <x v="2"/>
  </r>
  <r>
    <n v="234"/>
    <s v="Bonus (Speditionsvergleich)"/>
    <s v="Sped.Becker (über R-stein)"/>
    <s v="R-vertrag"/>
    <m/>
    <x v="5"/>
    <m/>
    <m/>
    <n v="11100"/>
    <x v="213"/>
    <m/>
    <m/>
    <s v="Rasselstein über Sped. Becker (Liefermenge x 2,80€/t) WE1.Q 2015 =991.978Kgx2,80=2.777,53€-monatlich: "/>
    <m/>
    <x v="4"/>
  </r>
  <r>
    <n v="235"/>
    <s v="Bonus (Speditionsvergleich)"/>
    <s v="Becker (über R-stein)"/>
    <s v="R-vertrag"/>
    <m/>
    <x v="6"/>
    <m/>
    <m/>
    <n v="11100"/>
    <x v="213"/>
    <m/>
    <m/>
    <s v="Rasselstein über Sped. Becker (Liefermenge x 2,80€/t)"/>
    <m/>
    <x v="4"/>
  </r>
  <r>
    <n v="236"/>
    <s v="Bonus (Speditionsvergleich)"/>
    <s v="Becker (über R-stein)"/>
    <s v="R-vertrag"/>
    <m/>
    <x v="8"/>
    <m/>
    <m/>
    <n v="11100"/>
    <x v="213"/>
    <m/>
    <m/>
    <s v="Rasselstein über Sped. Becker (Liefermenge x 2,80€/t)"/>
    <m/>
    <x v="4"/>
  </r>
  <r>
    <n v="237"/>
    <s v="Bonus (Speditionsvergleich)"/>
    <s v="Becker (über R-stein)"/>
    <s v="R-vertrag"/>
    <m/>
    <x v="9"/>
    <m/>
    <m/>
    <n v="11100"/>
    <x v="213"/>
    <m/>
    <m/>
    <s v="Rasselstein über Sped. Becker (Liefermenge x 2,80€/t)"/>
    <m/>
    <x v="4"/>
  </r>
  <r>
    <n v="238"/>
    <s v="Bonus Werkstoff 1.4845"/>
    <s v="OTK, Dahlerbrück"/>
    <s v="R-vertrag"/>
    <d v="2014-11-20T00:00:00"/>
    <x v="5"/>
    <m/>
    <m/>
    <n v="45000"/>
    <x v="214"/>
    <m/>
    <m/>
    <s v="55€/1000Kg in der Dicke 0,50 mm WE-Menge 1.Quartal 2015 = 188.015Kg*55€/t="/>
    <m/>
    <x v="4"/>
  </r>
  <r>
    <n v="239"/>
    <s v="Bonus Werkstoff 1.4845"/>
    <s v="OTK, Dahlerbrück"/>
    <s v="R-vertrag"/>
    <d v="2014-11-20T00:00:00"/>
    <x v="6"/>
    <m/>
    <m/>
    <m/>
    <x v="29"/>
    <m/>
    <m/>
    <s v="55€/1000Kg in der Dicke 0,50 mm"/>
    <m/>
    <x v="4"/>
  </r>
  <r>
    <n v="240"/>
    <s v="Bonus Werkstoff 1.4845"/>
    <s v="OTK, Dahlerbrück"/>
    <s v="R-vertrag"/>
    <d v="2014-11-20T00:00:00"/>
    <x v="8"/>
    <m/>
    <m/>
    <m/>
    <x v="29"/>
    <m/>
    <m/>
    <s v="55€/1000Kg in der Dicke 0,50 mm"/>
    <m/>
    <x v="4"/>
  </r>
  <r>
    <n v="241"/>
    <s v="Bonus Werkstoff 1.4845"/>
    <s v="OTK, Dahlerbrück"/>
    <s v="R-vertrag"/>
    <d v="2014-11-20T00:00:00"/>
    <x v="9"/>
    <m/>
    <m/>
    <m/>
    <x v="29"/>
    <m/>
    <m/>
    <s v="55€/1000Kg in der Dicke 0,50 mm"/>
    <m/>
    <x v="4"/>
  </r>
  <r>
    <n v="242"/>
    <s v="Denso Yoke - 2 Lieferantenstrategie"/>
    <s v="Holder - Holzapfel"/>
    <s v="Einzelbestellungu. Rahmen"/>
    <s v="2014"/>
    <x v="5"/>
    <m/>
    <m/>
    <n v="20000"/>
    <x v="215"/>
    <m/>
    <m/>
    <s v="Prognose 3 Mio. Yoke Teile p.Y.Preisdifferenz 1€/100 STck. (Gesamtmenge  901T davon ca. 40% Holzapfel = "/>
    <m/>
    <x v="4"/>
  </r>
  <r>
    <n v="243"/>
    <s v="Denso Yoke - 2 Lieferantenstrategie"/>
    <s v="Holder - Holzapfel"/>
    <s v="Einzelbestellungu. Rahmen"/>
    <s v="2014"/>
    <x v="6"/>
    <m/>
    <m/>
    <n v="20000"/>
    <x v="29"/>
    <m/>
    <m/>
    <s v="Prognose 3 Mio. Yoke Teile Preisdifferenz 1€/1000 STck."/>
    <m/>
    <x v="4"/>
  </r>
  <r>
    <n v="244"/>
    <s v="Denso Yoke - 2 Lieferantenstrategie"/>
    <s v="Holder - Holzapfel"/>
    <s v="Einzelbestellungu. Rahmen"/>
    <s v="2014"/>
    <x v="8"/>
    <m/>
    <m/>
    <n v="20000"/>
    <x v="29"/>
    <m/>
    <m/>
    <s v="Prognose 3 Mio. Yoke Teile Preisdifferenz 1€/1000 STck."/>
    <m/>
    <x v="4"/>
  </r>
  <r>
    <n v="245"/>
    <s v="Denso Yoke - 2 Lieferantenstrategie"/>
    <s v="Holder - Holzapfel"/>
    <s v="Einzelbestellungu. Rahmen"/>
    <s v="2014"/>
    <x v="9"/>
    <m/>
    <m/>
    <n v="20000"/>
    <x v="29"/>
    <m/>
    <m/>
    <s v="Prognose 3 Mio. Yoke Teile Preisdifferenz 1€/1000 STck."/>
    <m/>
    <x v="4"/>
  </r>
  <r>
    <n v="246"/>
    <s v="Ersatzteile Werk Vilsendorf"/>
    <s v="Kraft Maschinenbau"/>
    <n v="4500034550"/>
    <d v="2015-07-21T00:00:00"/>
    <x v="8"/>
    <n v="11500"/>
    <n v="11000"/>
    <n v="500"/>
    <x v="146"/>
    <n v="4.3478260869565216E-2"/>
    <s v="K"/>
    <s v="Verhandlung mit Herrn Kesselmann / Zusätzlich von ab Werk auf FH"/>
    <m/>
    <x v="6"/>
  </r>
  <r>
    <n v="247"/>
    <s v="Aludium- Bonus 2014-"/>
    <s v="Aludium"/>
    <s v="ohne"/>
    <d v="2014-11-01T00:00:00"/>
    <x v="5"/>
    <m/>
    <m/>
    <n v="0"/>
    <x v="216"/>
    <e v="#DIV/0!"/>
    <m/>
    <s v="Bonus rebate für das Geschäft 2014"/>
    <m/>
    <x v="4"/>
  </r>
  <r>
    <n v="248"/>
    <s v="Aludium- Bonus 2014-"/>
    <s v="Aludium"/>
    <s v="ohne"/>
    <d v="2014-11-01T00:00:00"/>
    <x v="6"/>
    <m/>
    <m/>
    <n v="0"/>
    <x v="216"/>
    <e v="#DIV/0!"/>
    <m/>
    <s v="Bonus rebate für das Geschäft 2014"/>
    <m/>
    <x v="4"/>
  </r>
  <r>
    <n v="249"/>
    <s v="Aludium- Bonus 2014-"/>
    <s v="Aludium"/>
    <s v="ohne"/>
    <d v="2014-11-01T00:00:00"/>
    <x v="8"/>
    <m/>
    <m/>
    <n v="0"/>
    <x v="216"/>
    <e v="#DIV/0!"/>
    <m/>
    <s v="Bonus rebate für das Geschäft 2014"/>
    <m/>
    <x v="4"/>
  </r>
  <r>
    <n v="250"/>
    <s v="Aludium- Bonus 2014-"/>
    <s v="Aludium"/>
    <s v="ohne"/>
    <d v="2014-11-01T00:00:00"/>
    <x v="9"/>
    <m/>
    <m/>
    <n v="0"/>
    <x v="216"/>
    <e v="#DIV/0!"/>
    <m/>
    <s v="Bonus rebate für das Geschäft 2014"/>
    <m/>
    <x v="4"/>
  </r>
  <r>
    <n v="251"/>
    <s v="Normalien"/>
    <s v="Punch"/>
    <n v="4500034707"/>
    <d v="2015-07-24T00:00:00"/>
    <x v="8"/>
    <n v="1035.5999999999999"/>
    <n v="180"/>
    <n v="855.59999999999991"/>
    <x v="217"/>
    <n v="0.82618771726535345"/>
    <m/>
    <s v="Preisvergleich Punch AKS"/>
    <m/>
    <x v="0"/>
  </r>
  <r>
    <n v="252"/>
    <s v="Normteile"/>
    <s v="Sander"/>
    <n v="4500034733"/>
    <d v="2015-07-28T00:00:00"/>
    <x v="8"/>
    <n v="1960"/>
    <n v="954"/>
    <n v="1006"/>
    <x v="189"/>
    <n v="0.51326530612244903"/>
    <m/>
    <s v="Preisvergleich Sander/Böger"/>
    <m/>
    <x v="0"/>
  </r>
  <r>
    <n v="253"/>
    <s v="Fächerschränke Bereich Herr Meise / Ausbildung"/>
    <s v="Oltrogge"/>
    <n v="4500034747"/>
    <d v="2015-07-27T00:00:00"/>
    <x v="8"/>
    <n v="1730"/>
    <n v="1270"/>
    <n v="460"/>
    <x v="218"/>
    <n v="0.26589595375722541"/>
    <m/>
    <s v="Nachverhandlung mit Fa. Oltrogge / Herrn Hahn"/>
    <m/>
    <x v="6"/>
  </r>
  <r>
    <n v="254"/>
    <s v="Elektro Schubmaststapler ETV 216 Werk Vilsendorf"/>
    <s v="Jungheinrich "/>
    <s v="div."/>
    <d v="1998-04-15T00:00:00"/>
    <x v="8"/>
    <n v="35900"/>
    <n v="22000"/>
    <n v="0"/>
    <x v="216"/>
    <n v="0"/>
    <m/>
    <s v="Einsparung durch Suche nach Vorführgerät / 81 Betriebsstunden"/>
    <m/>
    <x v="6"/>
  </r>
  <r>
    <n v="255"/>
    <s v="Normteile"/>
    <s v="Nick"/>
    <n v="4500034758"/>
    <d v="2015-07-29T00:00:00"/>
    <x v="8"/>
    <n v="1960.6"/>
    <n v="1711.6"/>
    <n v="249"/>
    <x v="219"/>
    <n v="0.12700193818218913"/>
    <m/>
    <s v="Mengenrabatt mit Frau Ahberg ausgehandelt"/>
    <m/>
    <x v="0"/>
  </r>
  <r>
    <n v="256"/>
    <s v="Sonderstapler"/>
    <s v="Jungheinrich"/>
    <s v="div."/>
    <d v="2015-07-30T00:00:00"/>
    <x v="8"/>
    <n v="37800"/>
    <n v="33500"/>
    <n v="4300"/>
    <x v="220"/>
    <n v="0.11375661375661375"/>
    <m/>
    <s v="Sonderrabatt inkl. Altgerätrücknahme u. Übergangsleihgerät"/>
    <m/>
    <x v="6"/>
  </r>
  <r>
    <n v="257"/>
    <s v="Leica Meßgeräte"/>
    <s v="Oltrogge"/>
    <s v="div."/>
    <d v="2015-07-30T00:00:00"/>
    <x v="8"/>
    <n v="14068"/>
    <n v="12963.67"/>
    <n v="1104.33"/>
    <x v="221"/>
    <n v="7.8499431333522884E-2"/>
    <m/>
    <s v="Projektrabatt verhandelt, tel. mit Herrn Hahn"/>
    <m/>
    <x v="6"/>
  </r>
  <r>
    <n v="258"/>
    <s v="E-Teile"/>
    <s v="Broad"/>
    <n v="4500034781"/>
    <d v="2015-07-31T00:00:00"/>
    <x v="8"/>
    <n v="2060"/>
    <n v="426"/>
    <n v="1634"/>
    <x v="222"/>
    <n v="0.79320388349514559"/>
    <m/>
    <s v="Preisvergleich KaShin/Broad"/>
    <m/>
    <x v="0"/>
  </r>
  <r>
    <n v="259"/>
    <s v="Drehfutter"/>
    <s v="Oltrogge"/>
    <n v="4500033733"/>
    <d v="2015-07-06T00:00:00"/>
    <x v="8"/>
    <n v="850"/>
    <n v="790"/>
    <n v="60"/>
    <x v="223"/>
    <n v="7.0588235294117646E-2"/>
    <m/>
    <s v="Preisverhandlung H. Kippmann"/>
    <m/>
    <x v="0"/>
  </r>
  <r>
    <n v="260"/>
    <s v="Feuerbeständige Giftschränke (2x)"/>
    <s v="Denios"/>
    <s v="div."/>
    <d v="2015-08-03T00:00:00"/>
    <x v="8"/>
    <n v="3792"/>
    <n v="3110"/>
    <n v="682"/>
    <x v="224"/>
    <n v="0.17985232067510548"/>
    <m/>
    <s v="Preis nachverhandelt mit Herrn Koßler"/>
    <m/>
    <x v="6"/>
  </r>
  <r>
    <n v="261"/>
    <s v="Projekt H+R"/>
    <s v="H+R"/>
    <s v="div."/>
    <d v="2015-08-03T00:00:00"/>
    <x v="8"/>
    <n v="641700"/>
    <n v="577000"/>
    <n v="64700"/>
    <x v="225"/>
    <n v="0.10082593112046127"/>
    <m/>
    <s v="Preisverhandlung Herr Roos"/>
    <m/>
    <x v="4"/>
  </r>
  <r>
    <n v="262"/>
    <s v="Meusburger Ersatzteile / Bereich Weinhold"/>
    <s v="Meusburger"/>
    <s v="div."/>
    <d v="2015-08-04T00:00:00"/>
    <x v="8"/>
    <n v="2490"/>
    <n v="2390"/>
    <n v="100"/>
    <x v="226"/>
    <n v="4.0160642570281124E-2"/>
    <m/>
    <s v="Nachverhandlung + FH + ZB verbessert"/>
    <m/>
    <x v="6"/>
  </r>
  <r>
    <n v="263"/>
    <s v="Förderbänder für neue RZ-Anlage / Werk II"/>
    <s v="SFB Fördertechnik"/>
    <n v="4500034894"/>
    <d v="2015-08-11T00:00:00"/>
    <x v="8"/>
    <n v="10135"/>
    <n v="9500"/>
    <n v="635"/>
    <x v="82"/>
    <n v="6.2654168722249631E-2"/>
    <m/>
    <s v="Preisverhandlung mit Herrn Torres"/>
    <m/>
    <x v="6"/>
  </r>
  <r>
    <n v="264"/>
    <s v="Fahrstuhlschacht"/>
    <s v="Obermann"/>
    <s v="div."/>
    <d v="2015-08-11T00:00:00"/>
    <x v="8"/>
    <n v="7301"/>
    <n v="7088"/>
    <n v="213"/>
    <x v="227"/>
    <n v="2.917408574167922E-2"/>
    <m/>
    <s v="Projektrabatt zusätzlich vereinbart"/>
    <s v="JOHASWO"/>
    <x v="6"/>
  </r>
  <r>
    <n v="265"/>
    <s v="Verfugen der Klinkerfassaden"/>
    <s v="Obermann"/>
    <s v="div."/>
    <d v="2015-08-11T00:00:00"/>
    <x v="8"/>
    <n v="10791.6"/>
    <n v="10477"/>
    <n v="314.60000000000036"/>
    <x v="228"/>
    <n v="2.9152303643574663E-2"/>
    <m/>
    <s v="Projektrabatt zusätzlich vereinbart"/>
    <s v="JOHASWO"/>
    <x v="6"/>
  </r>
  <r>
    <n v="266"/>
    <s v="Wärmedämm-Verbundsystem Aufzug Verwaltung"/>
    <s v="Hambrink"/>
    <s v="div."/>
    <d v="2015-08-11T00:00:00"/>
    <x v="8"/>
    <n v="7500"/>
    <n v="7275"/>
    <n v="225"/>
    <x v="229"/>
    <n v="0.03"/>
    <m/>
    <s v="Zusätzlich 3% Projektrabatt + 3% Skonto"/>
    <s v="JOHASWO"/>
    <x v="6"/>
  </r>
  <r>
    <n v="267"/>
    <s v="Klimatisierung Büro Fertigung QS - Abt. Entfettung"/>
    <s v="Zimmer &amp; Hälbig"/>
    <n v="4500034909"/>
    <d v="2015-08-11T00:00:00"/>
    <x v="8"/>
    <n v="7506.25"/>
    <n v="6600"/>
    <n v="906.25"/>
    <x v="230"/>
    <n v="0.12073272273105745"/>
    <m/>
    <s v="Nachverhandlung mit Herrn Vega"/>
    <m/>
    <x v="6"/>
  </r>
  <r>
    <n v="268"/>
    <s v="E-Teile"/>
    <s v="Broad"/>
    <n v="4500035058"/>
    <d v="2015-08-20T00:00:00"/>
    <x v="8"/>
    <n v="3062"/>
    <n v="2072"/>
    <n v="990"/>
    <x v="231"/>
    <n v="0.32331809274983669"/>
    <m/>
    <s v="Preisvergleich Broad/Punch"/>
    <m/>
    <x v="0"/>
  </r>
  <r>
    <n v="269"/>
    <s v="Normalien"/>
    <s v="Aks"/>
    <n v="4500035064"/>
    <d v="2015-08-20T00:00:00"/>
    <x v="8"/>
    <n v="390"/>
    <n v="197.5"/>
    <n v="192.5"/>
    <x v="232"/>
    <n v="0.49358974358974361"/>
    <m/>
    <s v="Preisvergleich AKS/Zecha"/>
    <m/>
    <x v="0"/>
  </r>
  <r>
    <n v="270"/>
    <s v="Startlochbohrmaschine Automat MD 435 CNC"/>
    <s v="HEUN"/>
    <s v="div."/>
    <d v="2015-08-28T00:00:00"/>
    <x v="8"/>
    <n v="69000"/>
    <n v="55500"/>
    <n v="13500"/>
    <x v="233"/>
    <n v="0.19565217391304349"/>
    <m/>
    <s v="Nachverhandlung mit Handelsagentur "/>
    <m/>
    <x v="6"/>
  </r>
  <r>
    <n v="271"/>
    <s v="E-Teile"/>
    <s v="Springer"/>
    <n v="4500034772"/>
    <d v="2015-07-30T00:00:00"/>
    <x v="8"/>
    <n v="1100"/>
    <n v="960"/>
    <n v="140"/>
    <x v="103"/>
    <n v="0.12727272727272726"/>
    <m/>
    <s v="Preisvergleich Springer Stuke"/>
    <m/>
    <x v="0"/>
  </r>
  <r>
    <n v="272"/>
    <s v="Platte"/>
    <s v="Rautenberg"/>
    <n v="4500035229"/>
    <d v="2015-09-01T00:00:00"/>
    <x v="8"/>
    <n v="30235"/>
    <n v="23920"/>
    <n v="6315"/>
    <x v="234"/>
    <n v="0.20886389945427486"/>
    <m/>
    <s v="Preisvergleich Rautenberg/Bahl"/>
    <m/>
    <x v="0"/>
  </r>
  <r>
    <n v="273"/>
    <s v="Schleifstifte"/>
    <s v="Lach"/>
    <n v="4500035232"/>
    <d v="2015-09-01T00:00:00"/>
    <x v="8"/>
    <n v="972"/>
    <n v="826"/>
    <n v="146"/>
    <x v="130"/>
    <n v="0.15020576131687244"/>
    <m/>
    <s v="Sonderrabatt"/>
    <m/>
    <x v="0"/>
  </r>
  <r>
    <n v="274"/>
    <s v="WZ Stahl"/>
    <s v="Uddeholm"/>
    <n v="4500035272"/>
    <d v="2015-09-03T00:00:00"/>
    <x v="8"/>
    <n v="2889.16"/>
    <n v="2664.36"/>
    <n v="224.79999999999973"/>
    <x v="235"/>
    <n v="7.7808082626091929E-2"/>
    <m/>
    <s v="telef. Nachverhandlung mit Hrn. Hoffmann"/>
    <m/>
    <x v="2"/>
  </r>
  <r>
    <n v="275"/>
    <s v="Rundschleifmaschine ZR 600"/>
    <s v="Ziersch"/>
    <s v="div."/>
    <d v="2015-09-04T00:00:00"/>
    <x v="8"/>
    <n v="133000"/>
    <n v="115000"/>
    <n v="18000"/>
    <x v="236"/>
    <n v="0.13533834586466165"/>
    <m/>
    <s v="Nachverhandlung mit Fa. Ziersch"/>
    <m/>
    <x v="6"/>
  </r>
  <r>
    <n v="276"/>
    <s v="Stretchfolie"/>
    <s v="WBV"/>
    <n v="4500035312"/>
    <d v="2015-09-07T00:00:00"/>
    <x v="8"/>
    <n v="2952"/>
    <n v="2577.6"/>
    <n v="374.40000000000009"/>
    <x v="237"/>
    <n v="0.12682926829268296"/>
    <m/>
    <s v="Angebotsvergleich Strenge / WBV"/>
    <m/>
    <x v="2"/>
  </r>
  <r>
    <n v="277"/>
    <s v="Besucherführungsanlage Beyerdynamic"/>
    <s v="Medivas"/>
    <s v="div."/>
    <d v="2015-09-07T00:00:00"/>
    <x v="8"/>
    <n v="3337"/>
    <n v="2800"/>
    <n v="537"/>
    <x v="238"/>
    <n v="0.16092298471681152"/>
    <m/>
    <s v="Nachverhandlung mit Herrn Schwebinghaus (GF)"/>
    <m/>
    <x v="6"/>
  </r>
  <r>
    <n v="278"/>
    <s v="Mobotix Türanlage / Kamerasysteme am Tor Wk. I"/>
    <s v="Elektro Götsch"/>
    <s v="div."/>
    <d v="2015-09-09T00:00:00"/>
    <x v="8"/>
    <n v="8590.48"/>
    <n v="8000"/>
    <n v="590.47999999999956"/>
    <x v="239"/>
    <n v="6.8736554884011092E-2"/>
    <m/>
    <s v="Nachverhandlung mit Herrn Frommholz (GF) "/>
    <m/>
    <x v="6"/>
  </r>
  <r>
    <n v="279"/>
    <s v="G&amp;N Flachschleifmaschine MPS 2 - R 300 C"/>
    <s v="G&amp;N"/>
    <s v="div."/>
    <d v="2015-09-10T00:00:00"/>
    <x v="8"/>
    <n v="50650"/>
    <n v="45000"/>
    <n v="5650"/>
    <x v="240"/>
    <n v="0.11154985192497532"/>
    <m/>
    <s v="Nachverhandlung mit Herrn Häfner (Vtr-Ltg.)"/>
    <m/>
    <x v="6"/>
  </r>
  <r>
    <n v="280"/>
    <s v="E-Teile"/>
    <s v="Springer"/>
    <n v="4500035407"/>
    <d v="2015-09-14T00:00:00"/>
    <x v="8"/>
    <n v="1758"/>
    <n v="928"/>
    <n v="830"/>
    <x v="241"/>
    <n v="0.472127417519909"/>
    <m/>
    <s v="Preisvergleich Springer Rautenberg"/>
    <m/>
    <x v="0"/>
  </r>
  <r>
    <n v="281"/>
    <s v="Ersatzbehälter Typ RT 250 für Rösler Anlage Entfettung"/>
    <s v="Rösler"/>
    <s v="div."/>
    <d v="2015-09-15T00:00:00"/>
    <x v="8"/>
    <n v="9430"/>
    <n v="8250"/>
    <n v="1180"/>
    <x v="242"/>
    <n v="0.12513255567338283"/>
    <m/>
    <s v="Nachverhandung mit Herrn Steinert"/>
    <m/>
    <x v="6"/>
  </r>
  <r>
    <n v="282"/>
    <s v="Preisvergleich 700 Muster-Drehteile für Kd. Leoni"/>
    <s v="Springer"/>
    <s v="div. "/>
    <d v="2015-09-11T00:00:00"/>
    <x v="8"/>
    <n v="5271"/>
    <n v="2982"/>
    <n v="2289"/>
    <x v="243"/>
    <n v="0.43426294820717132"/>
    <m/>
    <s v="Preisvergleich Sander/Springer"/>
    <m/>
    <x v="6"/>
  </r>
  <r>
    <n v="283"/>
    <s v="Jungheinrich by Niro Vertragsnutzung / Jahresumsatz "/>
    <s v="Jungheinrich"/>
    <s v="div. "/>
    <d v="2015-09-15T00:00:00"/>
    <x v="8"/>
    <n v="25000"/>
    <n v="21250"/>
    <n v="3750"/>
    <x v="244"/>
    <n v="0.15"/>
    <m/>
    <s v="byNiro Vertragsnutzung im Sektor Jungheinrich"/>
    <m/>
    <x v="6"/>
  </r>
  <r>
    <n v="284"/>
    <s v="Konturograph II inkl. Tisch und Zubehör für QS"/>
    <s v="Hommel Hercules"/>
    <s v="div."/>
    <d v="2015-09-16T00:00:00"/>
    <x v="8"/>
    <n v="78925"/>
    <n v="73000"/>
    <n v="5925"/>
    <x v="245"/>
    <n v="7.5071270193221407E-2"/>
    <m/>
    <s v="Nachverhandlung mit Herrn Wickenkamp"/>
    <m/>
    <x v="6"/>
  </r>
  <r>
    <n v="285"/>
    <s v="Div. Teile"/>
    <s v="Jiunfeng"/>
    <n v="4500035462"/>
    <d v="2015-09-17T00:00:00"/>
    <x v="8"/>
    <n v="9038.1"/>
    <n v="8398.9500000000007"/>
    <n v="639.14999999999964"/>
    <x v="246"/>
    <n v="7.0717296776977426E-2"/>
    <m/>
    <s v="Preisvergleich"/>
    <m/>
    <x v="0"/>
  </r>
  <r>
    <n v="286"/>
    <s v="Scheiben"/>
    <s v="Broad"/>
    <n v="4500035494"/>
    <d v="2015-09-21T00:00:00"/>
    <x v="8"/>
    <n v="974.4"/>
    <n v="235.2"/>
    <n v="739.2"/>
    <x v="247"/>
    <n v="0.75862068965517238"/>
    <m/>
    <s v="Preisvergleich Rautenberg/Broad"/>
    <m/>
    <x v="0"/>
  </r>
  <r>
    <n v="287"/>
    <s v="Messestand Blechexpo"/>
    <s v="conform GmbH"/>
    <s v="div."/>
    <d v="2015-09-21T00:00:00"/>
    <x v="8"/>
    <n v="18330"/>
    <n v="17250"/>
    <n v="1080"/>
    <x v="248"/>
    <n v="5.8919803600654665E-2"/>
    <m/>
    <s v="Nachverhandlung mit Herrn Jürgens"/>
    <m/>
    <x v="6"/>
  </r>
  <r>
    <n v="288"/>
    <s v="UPS Vertragsneugestaltung 2016"/>
    <s v="UPS"/>
    <s v="div."/>
    <d v="2015-09-22T00:00:00"/>
    <x v="8"/>
    <n v="14000"/>
    <n v="4200"/>
    <n v="9800"/>
    <x v="249"/>
    <n v="0.7"/>
    <m/>
    <s v="Anbindung an byNiro Konditionen ab 2016"/>
    <m/>
    <x v="6"/>
  </r>
  <r>
    <n v="289"/>
    <s v="E-Teile"/>
    <s v="Broad"/>
    <n v="4500035552"/>
    <d v="2015-09-23T00:00:00"/>
    <x v="8"/>
    <n v="1535.5"/>
    <n v="1251"/>
    <n v="284.5"/>
    <x v="250"/>
    <n v="0.18528166720937805"/>
    <m/>
    <s v="Preisvergleich Punch/Broad"/>
    <m/>
    <x v="0"/>
  </r>
  <r>
    <n v="290"/>
    <s v="E-Teile"/>
    <s v="Punch"/>
    <n v="4500035553"/>
    <d v="2015-09-23T00:00:00"/>
    <x v="8"/>
    <n v="2801"/>
    <n v="2625"/>
    <n v="176"/>
    <x v="251"/>
    <n v="6.2834701892181363E-2"/>
    <m/>
    <s v="Preisvergleich Punch/Broad"/>
    <m/>
    <x v="0"/>
  </r>
  <r>
    <n v="291"/>
    <s v="Turbinensauger für Werk I Entfettung"/>
    <s v="RIBO GmbH"/>
    <n v="4500035556"/>
    <d v="2015-09-23T00:00:00"/>
    <x v="8"/>
    <n v="1075.5"/>
    <n v="1000"/>
    <n v="75.5"/>
    <x v="252"/>
    <n v="7.0199907019990695E-2"/>
    <m/>
    <s v="Tel. Nachverhandlung mit VKL, zus. von AW auf FH"/>
    <m/>
    <x v="6"/>
  </r>
  <r>
    <n v="292"/>
    <s v="Rundtrogvibrationsanlage VA245"/>
    <s v="Spaleck Oberflächentechnik"/>
    <s v="div."/>
    <d v="2015-09-28T00:00:00"/>
    <x v="8"/>
    <n v="28130"/>
    <n v="26000"/>
    <n v="2130"/>
    <x v="253"/>
    <n v="7.5719872022751517E-2"/>
    <m/>
    <s v="Tel. Nachverhandlung mit Herrn Lensing "/>
    <m/>
    <x v="6"/>
  </r>
  <r>
    <n v="293"/>
    <s v="E-Teile"/>
    <s v="Punch"/>
    <n v="4500035642"/>
    <d v="2015-09-30T00:00:00"/>
    <x v="8"/>
    <n v="2076"/>
    <n v="1783"/>
    <n v="293"/>
    <x v="254"/>
    <n v="0.14113680154142583"/>
    <m/>
    <s v="Preisvergleich Punch/Broad"/>
    <m/>
    <x v="0"/>
  </r>
  <r>
    <n v="294"/>
    <s v="Ausstattung Einrichterwerkstatt P2"/>
    <s v="Oltrogge"/>
    <s v="div."/>
    <d v="2015-10-01T00:00:00"/>
    <x v="9"/>
    <n v="5118.54"/>
    <n v="4700"/>
    <n v="418.53999999999996"/>
    <x v="255"/>
    <n v="8.1769410808550866E-2"/>
    <m/>
    <s v="Nachverhandlung mit Herrn Hahn"/>
    <m/>
    <x v="6"/>
  </r>
  <r>
    <n v="295"/>
    <s v="Laborprüfung 4 Sorten Einlegeringe / Kulanzaktion 0€"/>
    <s v="Bostik Labor"/>
    <s v="div. "/>
    <d v="2015-10-09T00:00:00"/>
    <x v="9"/>
    <n v="1600"/>
    <n v="0"/>
    <n v="1600"/>
    <x v="256"/>
    <n v="1"/>
    <m/>
    <s v="Kulanzvereinbarung externes Labor / Expressauskunft "/>
    <m/>
    <x v="6"/>
  </r>
  <r>
    <n v="296"/>
    <s v="E-Teile"/>
    <s v="Punch"/>
    <n v="4500035939"/>
    <d v="2015-10-20T00:00:00"/>
    <x v="9"/>
    <n v="4460"/>
    <n v="3570"/>
    <n v="890"/>
    <x v="257"/>
    <n v="0.19955156950672645"/>
    <m/>
    <s v="Preisvergleich Punch/KaShin"/>
    <m/>
    <x v="0"/>
  </r>
  <r>
    <n v="297"/>
    <s v="Stempel"/>
    <s v="Punch"/>
    <n v="4500035945"/>
    <d v="2015-10-20T00:00:00"/>
    <x v="9"/>
    <n v="843"/>
    <n v="180"/>
    <n v="663"/>
    <x v="258"/>
    <n v="0.78647686832740216"/>
    <m/>
    <s v="Preisvergleich AKS/Punch"/>
    <m/>
    <x v="0"/>
  </r>
  <r>
    <n v="298"/>
    <s v="RZROM-FALL"/>
    <s v="RZROM-VERHANDLUNG/NACHLASS"/>
    <s v="div. "/>
    <d v="2015-12-31T00:00:00"/>
    <x v="9"/>
    <n v="315000"/>
    <n v="0"/>
    <n v="315000"/>
    <x v="259"/>
    <n v="1"/>
    <m/>
    <s v="Nachlass"/>
    <m/>
    <x v="4"/>
  </r>
  <r>
    <n v="299"/>
    <s v="Normalien"/>
    <s v="Punch"/>
    <n v="4500035966"/>
    <d v="2015-10-21T00:00:00"/>
    <x v="9"/>
    <n v="2564.8000000000002"/>
    <n v="386"/>
    <n v="2178.8000000000002"/>
    <x v="260"/>
    <n v="0.84950093574547725"/>
    <m/>
    <s v="Preisvergleich Fibro/Broad"/>
    <m/>
    <x v="0"/>
  </r>
  <r>
    <n v="300"/>
    <s v="Frachtkosten"/>
    <s v="Studer"/>
    <n v="4500034857"/>
    <d v="2015-08-11T00:00:00"/>
    <x v="8"/>
    <n v="1025.96"/>
    <n v="0"/>
    <n v="1025.96"/>
    <x v="261"/>
    <n v="1"/>
    <m/>
    <s v="Reklamation Expresskosten mit H. Megert geklärt"/>
    <m/>
    <x v="0"/>
  </r>
  <r>
    <n v="301"/>
    <s v="Werkbank und Zubehör für Werk II"/>
    <s v="Oltrogge"/>
    <s v="div. "/>
    <d v="2015-10-27T00:00:00"/>
    <x v="9"/>
    <n v="1820.9"/>
    <n v="1487.27"/>
    <n v="333.63000000000011"/>
    <x v="262"/>
    <n v="0.18322258223955193"/>
    <m/>
    <s v="Sonder- und Projektrabatt verhandelt"/>
    <m/>
    <x v="6"/>
  </r>
  <r>
    <n v="302"/>
    <s v="Stempel"/>
    <s v="AKS"/>
    <n v="4500036094"/>
    <d v="2015-10-28T00:00:00"/>
    <x v="9"/>
    <n v="1375"/>
    <n v="1165"/>
    <n v="210"/>
    <x v="263"/>
    <n v="0.15272727272727274"/>
    <m/>
    <s v="Mengenrabatt verh."/>
    <m/>
    <x v="0"/>
  </r>
  <r>
    <n v="303"/>
    <s v="Rücksendung"/>
    <s v="HGH"/>
    <n v="4500030102"/>
    <d v="2015-10-28T00:00:00"/>
    <x v="9"/>
    <n v="2215"/>
    <n v="1100"/>
    <n v="1115"/>
    <x v="264"/>
    <n v="0.50338600451467264"/>
    <m/>
    <s v="Rückgabe eines alten nicht mehr benötigen Bauteils"/>
    <m/>
    <x v="0"/>
  </r>
  <r>
    <n v="304"/>
    <s v="Verpackungszerkleinerer"/>
    <s v="Erdwich"/>
    <s v="div."/>
    <d v="2015-10-30T00:00:00"/>
    <x v="9"/>
    <n v="10535"/>
    <n v="10000"/>
    <n v="535"/>
    <x v="265"/>
    <n v="5.0783103939250118E-2"/>
    <m/>
    <s v="Verhandlung mit Herrn Graf und Umstellung von AW auf FH"/>
    <m/>
    <x v="6"/>
  </r>
  <r>
    <n v="305"/>
    <s v="AMT Haspel für MA 801 / H&amp;R"/>
    <s v="AMT "/>
    <s v="div."/>
    <d v="2015-11-02T00:00:00"/>
    <x v="9"/>
    <n v="67350"/>
    <n v="61000"/>
    <n v="6350"/>
    <x v="266"/>
    <n v="9.4283593170007424E-2"/>
    <m/>
    <s v="Verhandlung mit Herrn Rijken / AMT"/>
    <m/>
    <x v="6"/>
  </r>
  <r>
    <n v="306"/>
    <s v="Stretchanlage PR für Werk 1"/>
    <s v="Strenge"/>
    <s v="div."/>
    <d v="2015-11-02T00:00:00"/>
    <x v="9"/>
    <n v="5500"/>
    <n v="4900"/>
    <n v="600"/>
    <x v="267"/>
    <n v="0.10909090909090909"/>
    <m/>
    <s v="Verhandlung mit Herrn Effenberger"/>
    <m/>
    <x v="6"/>
  </r>
  <r>
    <n v="307"/>
    <s v="Buchsen"/>
    <s v="Boehlerit"/>
    <n v="4500036154"/>
    <d v="2015-11-02T00:00:00"/>
    <x v="9"/>
    <n v="798"/>
    <n v="511.2"/>
    <n v="286.8"/>
    <x v="268"/>
    <n v="0.35939849624060149"/>
    <m/>
    <s v="Preisvergleich Boehlerit/Saar"/>
    <m/>
    <x v="0"/>
  </r>
  <r>
    <n v="308"/>
    <s v="Schleifscheibe"/>
    <s v="Lach"/>
    <n v="45000036173"/>
    <d v="2015-11-02T00:00:00"/>
    <x v="9"/>
    <n v="3719"/>
    <n v="3300"/>
    <n v="419"/>
    <x v="269"/>
    <n v="0.11266469481043291"/>
    <m/>
    <s v="Preisverhandlung mit H. Kern"/>
    <m/>
    <x v="0"/>
  </r>
  <r>
    <n v="309"/>
    <s v="HM-Buchsen"/>
    <s v="Boehlerit"/>
    <n v="4500036185"/>
    <d v="2015-11-04T00:00:00"/>
    <x v="9"/>
    <n v="3852.5"/>
    <n v="1700"/>
    <n v="2152.5"/>
    <x v="270"/>
    <n v="0.55872809863724859"/>
    <m/>
    <s v="Preisverhdl./Preisvergl. Boehler/Saar"/>
    <m/>
    <x v="0"/>
  </r>
  <r>
    <n v="310"/>
    <s v="Sauger"/>
    <s v="Ruwac"/>
    <n v="4500036146"/>
    <d v="2015-11-03T00:00:00"/>
    <x v="9"/>
    <n v="1268.4000000000001"/>
    <n v="1230.3399999999999"/>
    <n v="38.060000000000173"/>
    <x v="271"/>
    <n v="3.0006307158625175E-2"/>
    <m/>
    <s v="Preisverhandlung Hrn. Stoll"/>
    <m/>
    <x v="2"/>
  </r>
  <r>
    <n v="311"/>
    <s v="Stempel"/>
    <s v="Zecha"/>
    <n v="4500036252"/>
    <d v="2015-11-03T00:00:00"/>
    <x v="9"/>
    <n v="855.2"/>
    <n v="532.5"/>
    <n v="322.70000000000005"/>
    <x v="272"/>
    <n v="0.37733863423760527"/>
    <m/>
    <s v="Preisverhdl./Preisvergl. Zecha / Fibro"/>
    <m/>
    <x v="0"/>
  </r>
  <r>
    <n v="312"/>
    <s v="Spectro Schulung"/>
    <s v="Spectro"/>
    <s v="div. "/>
    <d v="2015-11-06T00:00:00"/>
    <x v="9"/>
    <n v="2550"/>
    <n v="832"/>
    <n v="1718"/>
    <x v="273"/>
    <n v="0.67372549019607841"/>
    <m/>
    <s v="Preisverhandlung und Schulungsanpassung auf Realnutzen"/>
    <m/>
    <x v="6"/>
  </r>
  <r>
    <n v="313"/>
    <s v="Stempel"/>
    <s v="Punch"/>
    <n v="4500036279"/>
    <d v="2015-11-09T00:00:00"/>
    <x v="9"/>
    <n v="360"/>
    <n v="285"/>
    <n v="75"/>
    <x v="69"/>
    <n v="0.20833333333333334"/>
    <m/>
    <s v="Preisvergl. Punch/NVG"/>
    <m/>
    <x v="0"/>
  </r>
  <r>
    <n v="314"/>
    <s v="Stempel"/>
    <s v="Punch"/>
    <n v="4500036315"/>
    <d v="2015-11-10T00:00:00"/>
    <x v="9"/>
    <n v="24076.5"/>
    <n v="15919.5"/>
    <n v="8157"/>
    <x v="274"/>
    <n v="0.33879509064855773"/>
    <m/>
    <s v="Mengenrabatt"/>
    <m/>
    <x v="0"/>
  </r>
  <r>
    <n v="315"/>
    <s v="Stempel"/>
    <s v="Frankonia"/>
    <n v="4500036358"/>
    <d v="2015-11-11T00:00:00"/>
    <x v="9"/>
    <n v="1690"/>
    <n v="1199.5"/>
    <n v="490.5"/>
    <x v="275"/>
    <n v="0.29023668639053252"/>
    <m/>
    <s v="Mengenrabatt mit H. Käsebier verhandelt"/>
    <m/>
    <x v="0"/>
  </r>
  <r>
    <n v="316"/>
    <s v="Stempel"/>
    <s v="riegler"/>
    <n v="4500036379"/>
    <d v="2015-11-11T00:00:00"/>
    <x v="9"/>
    <n v="1099.24"/>
    <n v="824.58"/>
    <n v="274.65999999999997"/>
    <x v="276"/>
    <n v="0.24986354208362138"/>
    <m/>
    <s v="Auftragsrabatt verh."/>
    <m/>
    <x v="0"/>
  </r>
  <r>
    <n v="317"/>
    <s v="Stempel"/>
    <s v="Punch"/>
    <n v="4500036400"/>
    <d v="2015-11-13T00:00:00"/>
    <x v="9"/>
    <n v="1090"/>
    <n v="400"/>
    <n v="690"/>
    <x v="277"/>
    <n v="0.6330275229357798"/>
    <m/>
    <s v="Preisvergleich Punch/Zecha"/>
    <m/>
    <x v="0"/>
  </r>
  <r>
    <n v="318"/>
    <s v="Stempel"/>
    <s v="Eberhard"/>
    <n v="4500036417"/>
    <d v="2015-11-16T00:00:00"/>
    <x v="9"/>
    <n v="929.6"/>
    <n v="857.2"/>
    <n v="72.399999999999977"/>
    <x v="278"/>
    <n v="7.7882960413080862E-2"/>
    <m/>
    <s v="Mengenrabatt m. Frau Bolch verh."/>
    <m/>
    <x v="0"/>
  </r>
  <r>
    <n v="319"/>
    <s v="Stempel"/>
    <s v="Punch"/>
    <n v="4500036484"/>
    <d v="2015-11-18T00:00:00"/>
    <x v="9"/>
    <n v="1070"/>
    <n v="800"/>
    <n v="270"/>
    <x v="279"/>
    <n v="0.25233644859813081"/>
    <m/>
    <s v="Preisvergleich Zecha/Punch"/>
    <m/>
    <x v="0"/>
  </r>
  <r>
    <n v="320"/>
    <s v="Stempel"/>
    <s v="Broad"/>
    <n v="4500036495"/>
    <d v="2015-11-19T00:00:00"/>
    <x v="9"/>
    <n v="103.2"/>
    <n v="90"/>
    <n v="13.200000000000003"/>
    <x v="280"/>
    <n v="0.12790697674418608"/>
    <m/>
    <s v="Preisvergleich Broad/Fibro"/>
    <m/>
    <x v="0"/>
  </r>
  <r>
    <n v="321"/>
    <s v="Stempel"/>
    <s v="Broad"/>
    <n v="4500036497"/>
    <d v="2015-11-19T00:00:00"/>
    <x v="9"/>
    <n v="249.90199999999999"/>
    <n v="174"/>
    <n v="75.901999999999987"/>
    <x v="281"/>
    <n v="0.30372706100791508"/>
    <m/>
    <s v="Preisvergleich Broad/Fibro"/>
    <m/>
    <x v="0"/>
  </r>
  <r>
    <n v="322"/>
    <s v="Stempel"/>
    <s v="Aks"/>
    <n v="4500036503"/>
    <d v="2015-11-19T00:00:00"/>
    <x v="9"/>
    <n v="2880"/>
    <n v="2448"/>
    <n v="432"/>
    <x v="172"/>
    <n v="0.15"/>
    <m/>
    <s v="Auftragsrabatt verh."/>
    <m/>
    <x v="0"/>
  </r>
  <r>
    <n v="323"/>
    <s v="Stempel"/>
    <s v="Aks"/>
    <n v="4500036527"/>
    <d v="2015-11-20T00:00:00"/>
    <x v="9"/>
    <n v="6875"/>
    <n v="5100"/>
    <n v="1775"/>
    <x v="282"/>
    <n v="0.25818181818181818"/>
    <m/>
    <s v="Mengenrabatt verh."/>
    <m/>
    <x v="0"/>
  </r>
  <r>
    <n v="324"/>
    <s v="Jungheinrich Flurfördergerät Werk I / Lager"/>
    <s v="JH BI"/>
    <s v=" div."/>
    <d v="2015-11-23T00:00:00"/>
    <x v="9"/>
    <n v="13281"/>
    <n v="5998"/>
    <n v="7283"/>
    <x v="283"/>
    <n v="0.54837738122129354"/>
    <m/>
    <s v="Direktverhandlung Jungheinrich Bielefeld"/>
    <m/>
    <x v="6"/>
  </r>
  <r>
    <n v="325"/>
    <s v="Werkzeug WA3086"/>
    <s v="Sprick,Springer, Wachsmuth"/>
    <s v="div."/>
    <d v="2015-11-23T00:00:00"/>
    <x v="9"/>
    <n v="175000"/>
    <n v="135218.29999999999"/>
    <n v="39781.700000000012"/>
    <x v="284"/>
    <n v="0.22732400000000005"/>
    <m/>
    <s v="Preisverhandlungen, jedoch primär auf Fokus Lieferzeiten"/>
    <m/>
    <x v="6"/>
  </r>
  <r>
    <n v="326"/>
    <s v="Stempel"/>
    <s v="Punch"/>
    <n v="4500036582"/>
    <d v="2015-11-24T00:00:00"/>
    <x v="9"/>
    <n v="1156.5"/>
    <n v="435"/>
    <n v="721.5"/>
    <x v="285"/>
    <n v="0.62386511024643321"/>
    <m/>
    <s v="Preisvergleich Punch/AKS"/>
    <m/>
    <x v="0"/>
  </r>
  <r>
    <n v="327"/>
    <s v="Flansch"/>
    <s v="Lach"/>
    <n v="4500036592"/>
    <d v="2015-11-25T00:00:00"/>
    <x v="9"/>
    <n v="1444"/>
    <n v="1300"/>
    <n v="144"/>
    <x v="286"/>
    <n v="9.9722991689750698E-2"/>
    <m/>
    <s v="Preisverhdl. m. H. Bartens"/>
    <m/>
    <x v="0"/>
  </r>
  <r>
    <n v="328"/>
    <s v="Werkzeugteile Paket"/>
    <s v="Sprick"/>
    <s v="div."/>
    <d v="2015-11-27T00:00:00"/>
    <x v="9"/>
    <n v="35000"/>
    <n v="30000"/>
    <n v="5000"/>
    <x v="287"/>
    <n v="0.14285714285714285"/>
    <m/>
    <s v="Preisnachlass wegen Lieferverzögerung verhandelt"/>
    <m/>
    <x v="6"/>
  </r>
  <r>
    <n v="329"/>
    <s v="Laufroste"/>
    <s v="Oltrogge"/>
    <s v="2015113013172"/>
    <d v="2015-11-30T00:00:00"/>
    <x v="9"/>
    <n v="687.24"/>
    <n v="600"/>
    <n v="87.240000000000009"/>
    <x v="288"/>
    <n v="0.12694255281997557"/>
    <m/>
    <s v="Mengenrabatt verh."/>
    <m/>
    <x v="0"/>
  </r>
  <r>
    <n v="330"/>
    <s v="Schmiersystem für MA801 H+R"/>
    <s v="Raziol"/>
    <n v="4500036703"/>
    <d v="2015-12-01T00:00:00"/>
    <x v="9"/>
    <n v="17670"/>
    <n v="17000"/>
    <n v="670"/>
    <x v="289"/>
    <n v="3.7917374080362193E-2"/>
    <m/>
    <s v="Sondernachlass verhandelt, +zus. 3% Skonto, +zus. FH"/>
    <m/>
    <x v="6"/>
  </r>
  <r>
    <n v="331"/>
    <s v="Stempel"/>
    <s v="Nuova"/>
    <n v="4500036774"/>
    <d v="2015-12-02T00:00:00"/>
    <x v="9"/>
    <n v="585"/>
    <n v="207"/>
    <n v="378"/>
    <x v="290"/>
    <n v="0.64615384615384619"/>
    <m/>
    <s v="Preisvergleich Nuova/Eberhard"/>
    <m/>
    <x v="0"/>
  </r>
  <r>
    <n v="333"/>
    <s v="Buchsen"/>
    <s v="Beatec"/>
    <s v="4500036768+36776"/>
    <d v="2015-12-04T00:00:00"/>
    <x v="9"/>
    <n v="3960"/>
    <n v="3564"/>
    <n v="396"/>
    <x v="291"/>
    <n v="0.1"/>
    <m/>
    <s v="Mengenrabatt verh."/>
    <m/>
    <x v="0"/>
  </r>
  <r>
    <n v="334"/>
    <s v="Messgeräte"/>
    <s v="Bremicker"/>
    <n v="4500036860"/>
    <d v="2015-12-07T00:00:00"/>
    <x v="9"/>
    <n v="476.71"/>
    <n v="418.5"/>
    <n v="58.20999999999998"/>
    <x v="292"/>
    <n v="0.12210778041157094"/>
    <m/>
    <s v="Preisvergleich Bremicker/Oltrogge"/>
    <m/>
    <x v="0"/>
  </r>
  <r>
    <n v="335"/>
    <s v="E-Teile"/>
    <s v="Sprick"/>
    <n v="4500036482"/>
    <d v="2015-12-10T00:00:00"/>
    <x v="9"/>
    <n v="80500"/>
    <n v="65000"/>
    <n v="15500"/>
    <x v="293"/>
    <n v="0.19254658385093168"/>
    <m/>
    <s v="Mengenrabatt m. H. Seibel verh."/>
    <m/>
    <x v="0"/>
  </r>
  <r>
    <n v="336"/>
    <s v="Div. Teile"/>
    <s v="Broad"/>
    <n v="4500036901"/>
    <d v="2015-12-10T00:00:00"/>
    <x v="9"/>
    <n v="550"/>
    <n v="191"/>
    <n v="359"/>
    <x v="294"/>
    <n v="0.65272727272727271"/>
    <m/>
    <s v="Verleich Punch/Broad"/>
    <m/>
    <x v="0"/>
  </r>
  <r>
    <n v="337"/>
    <s v="Div. Teile"/>
    <s v="Punch"/>
    <n v="4500036899"/>
    <d v="2015-12-10T00:00:00"/>
    <x v="9"/>
    <n v="4050"/>
    <n v="3000"/>
    <n v="1050"/>
    <x v="295"/>
    <n v="0.25925925925925924"/>
    <m/>
    <s v="Preisvergleich Nuovared/Punch"/>
    <m/>
    <x v="0"/>
  </r>
  <r>
    <n v="338"/>
    <s v="Div. Teile"/>
    <s v="Saar-Hartmetall"/>
    <n v="4500036921"/>
    <d v="2015-12-10T00:00:00"/>
    <x v="9"/>
    <n v="4267"/>
    <n v="4060"/>
    <n v="207"/>
    <x v="296"/>
    <n v="4.8511835012889616E-2"/>
    <m/>
    <s v="Preisverhdl. M. H. Siegwart"/>
    <m/>
    <x v="0"/>
  </r>
  <r>
    <n v="339"/>
    <s v="Div. Teile"/>
    <s v="Punch"/>
    <n v="4500036945"/>
    <d v="2015-12-11T00:00:00"/>
    <x v="9"/>
    <n v="3626"/>
    <n v="3223"/>
    <n v="403"/>
    <x v="297"/>
    <n v="0.11114175399889685"/>
    <m/>
    <s v="Preisvergl. Punch/Broad"/>
    <m/>
    <x v="0"/>
  </r>
  <r>
    <n v="340"/>
    <s v="Div. Teile"/>
    <s v="Punch"/>
    <n v="4500036946"/>
    <d v="2015-12-11T00:00:00"/>
    <x v="9"/>
    <n v="5281"/>
    <n v="5120"/>
    <n v="161"/>
    <x v="298"/>
    <n v="3.0486650255633404E-2"/>
    <m/>
    <s v="Preisvergl. Punch/Broad"/>
    <m/>
    <x v="0"/>
  </r>
  <r>
    <n v="341"/>
    <s v="Div. Teile"/>
    <s v="Broad"/>
    <n v="4500036949"/>
    <d v="2015-12-11T00:00:00"/>
    <x v="9"/>
    <n v="14000"/>
    <n v="1970"/>
    <n v="12030"/>
    <x v="299"/>
    <n v="0.85928571428571432"/>
    <m/>
    <s v="Preisvergl. Härter/Broad"/>
    <m/>
    <x v="0"/>
  </r>
  <r>
    <n v="342"/>
    <s v="Fräser"/>
    <s v="Oltrogge"/>
    <n v="4500036970"/>
    <d v="2015-12-14T00:00:00"/>
    <x v="9"/>
    <n v="1121.67"/>
    <n v="846.74"/>
    <n v="274.93000000000006"/>
    <x v="300"/>
    <n v="0.24510774113598477"/>
    <m/>
    <s v="Preisverhdl. H. Kippmann"/>
    <m/>
    <x v="0"/>
  </r>
  <r>
    <n v="343"/>
    <s v="Stempel"/>
    <s v="Punch"/>
    <n v="4500036992"/>
    <d v="2015-12-15T00:00:00"/>
    <x v="9"/>
    <n v="2940"/>
    <n v="2230"/>
    <n v="710"/>
    <x v="301"/>
    <n v="0.24149659863945577"/>
    <m/>
    <s v="Preisvergl. AKS / Punch"/>
    <m/>
    <x v="0"/>
  </r>
  <r>
    <n v="344"/>
    <s v="Buchsen"/>
    <s v="Saar-Hartmetall"/>
    <n v="4500036995"/>
    <d v="2015-12-15T00:00:00"/>
    <x v="9"/>
    <n v="11820"/>
    <n v="11494.5"/>
    <n v="325.5"/>
    <x v="302"/>
    <n v="2.7538071065989846E-2"/>
    <m/>
    <s v="Mengenrabatt mit H. Siegwart ausgehandelt"/>
    <m/>
    <x v="0"/>
  </r>
  <r>
    <n v="345"/>
    <s v="E-Teile"/>
    <s v="Punch"/>
    <n v="4500037008"/>
    <d v="2015-12-16T00:00:00"/>
    <x v="9"/>
    <n v="11987"/>
    <n v="10190.65"/>
    <n v="1796.3500000000004"/>
    <x v="303"/>
    <n v="0.14985817969466925"/>
    <m/>
    <s v="Preisvergleich und Verhdl. M. RSH"/>
    <m/>
    <x v="0"/>
  </r>
  <r>
    <n v="346"/>
    <s v="Div. Teile"/>
    <s v="Punch"/>
    <n v="4500037009"/>
    <d v="2015-12-16T00:00:00"/>
    <x v="9"/>
    <n v="8760"/>
    <n v="7884"/>
    <n v="876"/>
    <x v="304"/>
    <n v="0.1"/>
    <m/>
    <s v="Preisvergleich und Verhdl. M. RSH"/>
    <m/>
    <x v="0"/>
  </r>
  <r>
    <n v="347"/>
    <s v="HM-Buchsen"/>
    <s v="XY"/>
    <n v="4500037100"/>
    <d v="2015-12-21T00:00:00"/>
    <x v="9"/>
    <n v="360"/>
    <n v="182"/>
    <n v="178"/>
    <x v="305"/>
    <n v="0.49444444444444446"/>
    <m/>
    <s v="Neue Fertigung in China aufgebaut"/>
    <m/>
    <x v="0"/>
  </r>
  <r>
    <n v="348"/>
    <s v="HM-Buchsen"/>
    <s v="XY"/>
    <n v="4500037138"/>
    <d v="2015-12-23T00:00:00"/>
    <x v="9"/>
    <n v="1080"/>
    <n v="546"/>
    <n v="534"/>
    <x v="306"/>
    <n v="0.49444444444444446"/>
    <m/>
    <s v="Neue Fertigung in China aufgebaut"/>
    <m/>
    <x v="0"/>
  </r>
  <r>
    <n v="349"/>
    <s v="Div. Teile"/>
    <s v="Zecha"/>
    <n v="4500037187"/>
    <d v="2016-01-07T00:00:00"/>
    <x v="10"/>
    <n v="6140"/>
    <n v="5508"/>
    <n v="632"/>
    <x v="307"/>
    <n v="0.10293159609120521"/>
    <m/>
    <s v="Preisverandlung mit H. Kammerer"/>
    <m/>
    <x v="0"/>
  </r>
  <r>
    <n v="350"/>
    <s v="Maschinenentsorungen und Demontage TeutoInserv"/>
    <s v="Lakebrink Recycling"/>
    <s v="div."/>
    <d v="2016-01-07T00:00:00"/>
    <x v="10"/>
    <n v="1500"/>
    <n v="0"/>
    <n v="1500"/>
    <x v="115"/>
    <n v="1"/>
    <m/>
    <s v="Preisverhandlung mit Herrn Lakebrink (nun kostenneutral)"/>
    <m/>
    <x v="6"/>
  </r>
  <r>
    <n v="351"/>
    <s v="Rohstoffkauf für Entfettung / Pero Anlagen"/>
    <s v="Geiss Umwelttechnik"/>
    <s v="div. "/>
    <d v="2016-01-10T00:00:00"/>
    <x v="10"/>
    <n v="15401.6"/>
    <n v="13861"/>
    <n v="1540.6000000000004"/>
    <x v="308"/>
    <n v="0.10002856846041971"/>
    <m/>
    <s v="Preisverhandlung mit Herrn Kerkmann "/>
    <m/>
    <x v="6"/>
  </r>
  <r>
    <n v="352"/>
    <s v="Heizungsdemontagearbeiten Werk II"/>
    <s v="Lakebrink Recycling"/>
    <s v="div."/>
    <d v="2016-01-11T00:00:00"/>
    <x v="10"/>
    <n v="31674"/>
    <n v="14480"/>
    <n v="17194"/>
    <x v="309"/>
    <n v="0.5428427101092379"/>
    <m/>
    <s v="Preisvergleich Fa. Niewels heizungstechnik /  Fa. Lakebrink Demontagen"/>
    <m/>
    <x v="6"/>
  </r>
  <r>
    <n v="353"/>
    <s v="Heizungskonzept und Erstellung Werk II "/>
    <s v="Niewels"/>
    <s v="div. "/>
    <d v="2016-01-12T00:00:00"/>
    <x v="10"/>
    <n v="104942.08"/>
    <n v="100000"/>
    <n v="4942.0800000000017"/>
    <x v="310"/>
    <n v="4.7093406191300972E-2"/>
    <m/>
    <s v="Zusätzlich Notfall- und Übergangsheizung gratis (ca 5k€)"/>
    <m/>
    <x v="6"/>
  </r>
  <r>
    <n v="354"/>
    <s v="Div. Teile"/>
    <s v="XY"/>
    <n v="4500037340"/>
    <d v="2016-01-13T00:00:00"/>
    <x v="10"/>
    <n v="640"/>
    <n v="364"/>
    <n v="276"/>
    <x v="311"/>
    <n v="0.43125000000000002"/>
    <m/>
    <s v="Neue Fertigung in China aufgebaut"/>
    <m/>
    <x v="0"/>
  </r>
  <r>
    <n v="355"/>
    <s v="Div. Teile"/>
    <s v="Zecha"/>
    <n v="4500037357"/>
    <d v="2016-01-14T00:00:00"/>
    <x v="10"/>
    <n v="2985"/>
    <n v="2730"/>
    <n v="255"/>
    <x v="312"/>
    <n v="8.5427135678391955E-2"/>
    <m/>
    <s v="Nachverhdl. M. H. Kammerer"/>
    <m/>
    <x v="0"/>
  </r>
  <r>
    <n v="356"/>
    <s v="Leoni Musterprodukte"/>
    <s v="Springer"/>
    <s v="div. "/>
    <d v="2016-01-15T00:00:00"/>
    <x v="10"/>
    <n v="18748"/>
    <n v="18000"/>
    <n v="748"/>
    <x v="313"/>
    <n v="3.9897589076168125E-2"/>
    <m/>
    <s v="Nachverhandlung mit Herrn Scheller, Zusatzrabatt verhandelt"/>
    <m/>
    <x v="6"/>
  </r>
  <r>
    <n v="357"/>
    <s v="Stempel"/>
    <s v="Broad"/>
    <n v="4500037385"/>
    <d v="2016-01-18T00:00:00"/>
    <x v="10"/>
    <n v="1014.41"/>
    <n v="363.6"/>
    <n v="650.80999999999995"/>
    <x v="314"/>
    <n v="0.64156504766317368"/>
    <m/>
    <s v="Preisvergl. Broad/Fibro"/>
    <m/>
    <x v="0"/>
  </r>
  <r>
    <n v="358"/>
    <s v="Steckerkartonagen für Quartal 1"/>
    <s v="Bandis &amp; Knoop"/>
    <n v="4500037338"/>
    <d v="2016-01-13T00:00:00"/>
    <x v="10"/>
    <n v="6591"/>
    <n v="6006"/>
    <n v="585"/>
    <x v="315"/>
    <n v="8.8757396449704137E-2"/>
    <m/>
    <s v="Preisvergleich/Verhandlung wellteam/ smurfit / Bandis &amp; Knoop"/>
    <m/>
    <x v="2"/>
  </r>
  <r>
    <n v="359"/>
    <s v="Bedienpanel Siemens"/>
    <s v="ibg"/>
    <n v="4500037377"/>
    <d v="2016-01-15T00:00:00"/>
    <x v="10"/>
    <n v="2530"/>
    <n v="2479"/>
    <n v="51"/>
    <x v="316"/>
    <n v="2.0158102766798421E-2"/>
    <m/>
    <s v="Nachverhandlung Fr. Schmid"/>
    <m/>
    <x v="2"/>
  </r>
  <r>
    <n v="360"/>
    <s v="Stempel"/>
    <s v="Punch"/>
    <n v="4500037401"/>
    <d v="2016-01-18T00:00:00"/>
    <x v="10"/>
    <n v="18338"/>
    <n v="11535"/>
    <n v="6803"/>
    <x v="317"/>
    <n v="0.37097829643363506"/>
    <m/>
    <s v="Mengenrabatt verh."/>
    <m/>
    <x v="0"/>
  </r>
  <r>
    <n v="361"/>
    <s v="?"/>
    <s v="?"/>
    <n v="4500037419"/>
    <d v="2016-01-19T00:00:00"/>
    <x v="10"/>
    <n v="76.5"/>
    <n v="43"/>
    <n v="33.5"/>
    <x v="318"/>
    <n v="0.43790849673202614"/>
    <m/>
    <s v="Preisverhandlung H. Hahn"/>
    <m/>
    <x v="0"/>
  </r>
  <r>
    <n v="362"/>
    <s v="Nachlassvereinbarung wg. Lieferverzug WA3086"/>
    <s v="Sprick"/>
    <s v="div."/>
    <d v="2016-01-20T00:00:00"/>
    <x v="10"/>
    <n v="2000"/>
    <n v="0"/>
    <n v="2000"/>
    <x v="319"/>
    <n v="1"/>
    <m/>
    <s v="Nachverhandlung mit Herrn Rein"/>
    <m/>
    <x v="6"/>
  </r>
  <r>
    <n v="363"/>
    <s v="LED Leuchtenkonzept Projektstartkosten"/>
    <s v="ILT"/>
    <s v="div."/>
    <d v="2016-01-19T00:00:00"/>
    <x v="10"/>
    <n v="9600"/>
    <n v="4800"/>
    <n v="4800"/>
    <x v="320"/>
    <n v="0.5"/>
    <m/>
    <s v="Tel. Verhandlung mit Herrn Bollen"/>
    <m/>
    <x v="6"/>
  </r>
  <r>
    <n v="364"/>
    <s v="Prüfautomat Werk CZ / i.A. BOSCH"/>
    <s v="Kubat"/>
    <s v="div."/>
    <d v="2016-01-19T00:00:00"/>
    <x v="10"/>
    <n v="505000"/>
    <n v="480000"/>
    <n v="25000"/>
    <x v="321"/>
    <n v="4.9504950495049507E-2"/>
    <m/>
    <s v="Verhandlung mit Herrn Fleischmann"/>
    <m/>
    <x v="6"/>
  </r>
  <r>
    <n v="365"/>
    <s v="Stempel"/>
    <s v="AKS"/>
    <n v="4500037466"/>
    <d v="2016-01-21T00:00:00"/>
    <x v="10"/>
    <n v="5300"/>
    <n v="3470"/>
    <n v="1830"/>
    <x v="322"/>
    <n v="0.34528301886792451"/>
    <m/>
    <s v="Verhandlung mit H. Milsch"/>
    <m/>
    <x v="0"/>
  </r>
  <r>
    <n v="366"/>
    <s v="Stempel"/>
    <s v="Zecha"/>
    <n v="4500037477"/>
    <d v="2016-01-21T00:00:00"/>
    <x v="10"/>
    <n v="2790"/>
    <n v="1880"/>
    <n v="910"/>
    <x v="323"/>
    <n v="0.32616487455197135"/>
    <m/>
    <s v="Verhandlung mit  H. Milsch"/>
    <m/>
    <x v="0"/>
  </r>
  <r>
    <n v="367"/>
    <m/>
    <s v="Sprick"/>
    <n v="4500037492"/>
    <d v="2016-01-22T00:00:00"/>
    <x v="10"/>
    <n v="14700"/>
    <n v="13965"/>
    <n v="735"/>
    <x v="324"/>
    <n v="0.05"/>
    <m/>
    <s v="Preisverhandlung mit H. Seibel"/>
    <m/>
    <x v="0"/>
  </r>
  <r>
    <n v="368"/>
    <s v="Prüfvorrichtung Sechskantgehäuse"/>
    <s v="WUMO technics GmbH"/>
    <n v="4500037499"/>
    <d v="2016-01-25T00:00:00"/>
    <x v="10"/>
    <n v="1264"/>
    <n v="1200"/>
    <n v="64"/>
    <x v="325"/>
    <n v="5.0632911392405063E-2"/>
    <m/>
    <s v="Preisverhandlung mit Hrn. Huber"/>
    <m/>
    <x v="2"/>
  </r>
  <r>
    <n v="369"/>
    <s v="Normteile"/>
    <s v="Norelem"/>
    <n v="4500037546"/>
    <d v="2016-01-27T00:00:00"/>
    <x v="10"/>
    <n v="2339.2399999999998"/>
    <n v="2222.27"/>
    <n v="116.9699999999998"/>
    <x v="326"/>
    <n v="5.0003419914160074E-2"/>
    <m/>
    <s v="Auftragsrabatt verh."/>
    <m/>
    <x v="0"/>
  </r>
  <r>
    <n v="370"/>
    <s v="Maschinenüberholung / Werkzeugeinbauhöhe"/>
    <s v="Bruderer"/>
    <s v="div."/>
    <d v="2016-01-28T00:00:00"/>
    <x v="10"/>
    <n v="1896"/>
    <n v="632"/>
    <n v="1264"/>
    <x v="327"/>
    <n v="0.66666666666666663"/>
    <m/>
    <s v="Arbeitsaufwandskosten verhandelt und Nachlass erzielt"/>
    <m/>
    <x v="6"/>
  </r>
  <r>
    <n v="371"/>
    <s v="Stempel"/>
    <s v="AKS"/>
    <n v="4500037572"/>
    <d v="2016-01-18T00:00:00"/>
    <x v="10"/>
    <n v="3000"/>
    <n v="2550"/>
    <n v="450"/>
    <x v="43"/>
    <n v="0.15"/>
    <m/>
    <s v="Mengenrabatt verh."/>
    <m/>
    <x v="0"/>
  </r>
  <r>
    <n v="372"/>
    <s v="Buchsen"/>
    <s v="AkS"/>
    <n v="4500037628"/>
    <d v="2016-02-02T00:00:00"/>
    <x v="10"/>
    <n v="900"/>
    <n v="487.5"/>
    <n v="412.5"/>
    <x v="328"/>
    <n v="0.45833333333333331"/>
    <m/>
    <s v="Preisvergl. AKS / Zecha"/>
    <m/>
    <x v="0"/>
  </r>
  <r>
    <n v="373"/>
    <s v="E-Teile"/>
    <s v="Broad"/>
    <n v="4500037653"/>
    <d v="2016-02-03T00:00:00"/>
    <x v="10"/>
    <n v="9385"/>
    <n v="6320.8"/>
    <n v="3064.2"/>
    <x v="329"/>
    <n v="0.3264997336174747"/>
    <m/>
    <s v="Preisvergl. U. Verhandlungen mit RSH"/>
    <m/>
    <x v="0"/>
  </r>
  <r>
    <n v="374"/>
    <s v="E-Teile"/>
    <s v="Broad"/>
    <n v="4500037670"/>
    <d v="2016-02-04T00:00:00"/>
    <x v="10"/>
    <n v="3119"/>
    <n v="2826.93"/>
    <n v="292.07000000000016"/>
    <x v="330"/>
    <n v="9.3642193010580368E-2"/>
    <m/>
    <s v="Preisvergl. U. Verhandlungen mit RSH"/>
    <m/>
    <x v="0"/>
  </r>
  <r>
    <n v="375"/>
    <s v="E-Teile"/>
    <s v="Broad"/>
    <n v="4500037671"/>
    <d v="2016-02-04T00:00:00"/>
    <x v="10"/>
    <n v="5159"/>
    <n v="2719.25"/>
    <n v="2439.75"/>
    <x v="331"/>
    <n v="0.4729114169412677"/>
    <m/>
    <s v="Preisvergl. U. Verhandlungen mit RSH"/>
    <m/>
    <x v="0"/>
  </r>
  <r>
    <n v="376"/>
    <s v="Div. Teile"/>
    <s v="AKS"/>
    <n v="4500037673"/>
    <d v="2016-02-04T00:00:00"/>
    <x v="10"/>
    <n v="1176"/>
    <n v="1068"/>
    <n v="108"/>
    <x v="332"/>
    <n v="9.1836734693877556E-2"/>
    <m/>
    <s v="Mengenrabatt mit H. Waibel ausgeh."/>
    <m/>
    <x v="0"/>
  </r>
  <r>
    <n v="377"/>
    <s v="UPS Vertragsneugestaltung 2016"/>
    <s v="UPS"/>
    <s v="diverse"/>
    <d v="2016-02-04T00:00:00"/>
    <x v="10"/>
    <n v="14000"/>
    <n v="4200"/>
    <n v="9800"/>
    <x v="249"/>
    <n v="0.7"/>
    <m/>
    <s v="Anbindung an byNiro Konditionen 2016"/>
    <m/>
    <x v="6"/>
  </r>
  <r>
    <n v="378"/>
    <s v="Jungheinrich by Niro Vertragsnutzung / Jahresumsatz "/>
    <s v="Jungheinrich"/>
    <s v="diverse"/>
    <d v="2016-02-04T00:00:00"/>
    <x v="10"/>
    <n v="25000"/>
    <n v="21250"/>
    <n v="3750"/>
    <x v="244"/>
    <n v="0.15"/>
    <m/>
    <s v="byNiro Vertragsnutzung im Sektor Jungheinrich"/>
    <m/>
    <x v="6"/>
  </r>
  <r>
    <n v="379"/>
    <s v="Stempel"/>
    <s v="Carbidur"/>
    <n v="4500037695"/>
    <d v="2016-02-05T00:00:00"/>
    <x v="10"/>
    <n v="594"/>
    <n v="387"/>
    <n v="207"/>
    <x v="296"/>
    <n v="0.34848484848484851"/>
    <m/>
    <s v="Preisvergl. Fibro/Carbidur"/>
    <m/>
    <x v="0"/>
  </r>
  <r>
    <n v="380"/>
    <s v="Wendeplatten"/>
    <s v="Falkenreck"/>
    <n v="4500037696"/>
    <d v="2016-02-08T00:00:00"/>
    <x v="10"/>
    <n v="2294.2800000000002"/>
    <n v="2248.39"/>
    <n v="45.890000000000327"/>
    <x v="333"/>
    <n v="2.0001917812995939E-2"/>
    <m/>
    <s v="Auftragsrabatt verh."/>
    <m/>
    <x v="0"/>
  </r>
  <r>
    <n v="381"/>
    <s v="Buchsen"/>
    <s v="XY"/>
    <n v="4500037738"/>
    <d v="2016-02-08T00:00:00"/>
    <x v="10"/>
    <n v="6480"/>
    <n v="3276"/>
    <n v="3204"/>
    <x v="334"/>
    <n v="0.49444444444444446"/>
    <m/>
    <s v="Neue Fertigung in China aufgebaut"/>
    <m/>
    <x v="0"/>
  </r>
  <r>
    <n v="382"/>
    <s v="Div. Teile"/>
    <s v="Broad"/>
    <n v="4500037746"/>
    <d v="2016-02-08T00:00:00"/>
    <x v="10"/>
    <n v="229.5"/>
    <n v="171.6"/>
    <n v="57.900000000000006"/>
    <x v="335"/>
    <n v="0.25228758169934645"/>
    <m/>
    <s v="Preisvergleich Broad/Punch"/>
    <m/>
    <x v="0"/>
  </r>
  <r>
    <n v="383"/>
    <s v="Div. Teile"/>
    <s v="Nuova"/>
    <n v="4500037791"/>
    <d v="2016-02-10T00:00:00"/>
    <x v="10"/>
    <n v="226.2"/>
    <n v="200.1"/>
    <n v="26.099999999999994"/>
    <x v="336"/>
    <n v="0.11538461538461536"/>
    <m/>
    <s v="Preisvergleich Eberhardt/Nuova"/>
    <m/>
    <x v="0"/>
  </r>
  <r>
    <n v="384"/>
    <s v="Div. Teile"/>
    <s v="Rautenberg"/>
    <n v="4500037856"/>
    <d v="2016-02-12T00:00:00"/>
    <x v="10"/>
    <n v="9444"/>
    <n v="9100"/>
    <n v="344"/>
    <x v="337"/>
    <n v="3.6425243540872509E-2"/>
    <m/>
    <s v="Preisverhandlung m. H. Kelle"/>
    <m/>
    <x v="0"/>
  </r>
  <r>
    <n v="385"/>
    <s v="Div. Teile"/>
    <s v="Springer"/>
    <n v="4500037857"/>
    <d v="2016-02-12T00:00:00"/>
    <x v="10"/>
    <n v="5729.5"/>
    <n v="5557.6"/>
    <n v="171.89999999999964"/>
    <x v="127"/>
    <n v="3.0002618029496404E-2"/>
    <m/>
    <s v="Preisverhandlung m. H. Scheller"/>
    <m/>
    <x v="0"/>
  </r>
  <r>
    <n v="386"/>
    <s v="2 X Z-Fördererer / Bunkergerät Einlegemaschine"/>
    <s v="Leonhard Fischer "/>
    <s v="div."/>
    <d v="2016-02-15T00:00:00"/>
    <x v="10"/>
    <n v="25600"/>
    <n v="24000"/>
    <n v="1600"/>
    <x v="256"/>
    <n v="6.25E-2"/>
    <m/>
    <s v="Preisverhandlung mit Herrn Oeser"/>
    <m/>
    <x v="6"/>
  </r>
  <r>
    <n v="387"/>
    <s v="Unterhaltsreinigung"/>
    <s v="DAV"/>
    <s v="-"/>
    <d v="2016-01-29T00:00:00"/>
    <x v="10"/>
    <n v="56042"/>
    <n v="54750"/>
    <n v="1292"/>
    <x v="338"/>
    <n v="2.3054137967952606E-2"/>
    <m/>
    <s v="Preisabwehr DAV"/>
    <m/>
    <x v="8"/>
  </r>
  <r>
    <n v="388"/>
    <m/>
    <s v="Broad"/>
    <n v="4500037967"/>
    <d v="2016-02-18T00:00:00"/>
    <x v="10"/>
    <n v="37530.5"/>
    <n v="22902.44"/>
    <n v="14628.060000000001"/>
    <x v="339"/>
    <n v="0.38976459146560799"/>
    <m/>
    <s v="Preisvergl. Broad/Punch"/>
    <m/>
    <x v="0"/>
  </r>
  <r>
    <n v="389"/>
    <m/>
    <s v="Bock"/>
    <n v="4500038025"/>
    <d v="2016-02-23T00:00:00"/>
    <x v="10"/>
    <n v="3186.4"/>
    <n v="2867.76"/>
    <n v="318.63999999999987"/>
    <x v="340"/>
    <n v="9.9999999999999964E-2"/>
    <m/>
    <s v="Mengenrabatt m. Frau Neuber verhandelt"/>
    <m/>
    <x v="0"/>
  </r>
  <r>
    <n v="390"/>
    <m/>
    <m/>
    <s v="SimpleSystem"/>
    <d v="2016-02-25T00:00:00"/>
    <x v="10"/>
    <n v="1954.3"/>
    <n v="1707.5"/>
    <n v="246.79999999999995"/>
    <x v="341"/>
    <n v="0.12628562656705725"/>
    <m/>
    <s v="Preisverhandlung m. H. Hahn"/>
    <m/>
    <x v="0"/>
  </r>
  <r>
    <m/>
    <m/>
    <s v="AKS"/>
    <n v="4500038204"/>
    <d v="2016-03-02T00:00:00"/>
    <x v="10"/>
    <n v="3400"/>
    <n v="1640"/>
    <n v="1760"/>
    <x v="342"/>
    <n v="0.51764705882352946"/>
    <m/>
    <s v="Preisverhandlung m. H. Weibelt"/>
    <m/>
    <x v="0"/>
  </r>
  <r>
    <n v="391"/>
    <s v="Stempel"/>
    <s v="Broad"/>
    <n v="4500038268"/>
    <d v="2016-03-07T00:00:00"/>
    <x v="10"/>
    <n v="139.44"/>
    <n v="27"/>
    <n v="112.44"/>
    <x v="343"/>
    <n v="0.80636833046471601"/>
    <m/>
    <s v="Preisvergleich Fibro/Broad"/>
    <m/>
    <x v="0"/>
  </r>
  <r>
    <n v="392"/>
    <s v="Stempel"/>
    <s v="Broad"/>
    <n v="4500038269"/>
    <d v="2016-03-07T00:00:00"/>
    <x v="10"/>
    <n v="935"/>
    <n v="186"/>
    <n v="749"/>
    <x v="344"/>
    <n v="0.8010695187165775"/>
    <m/>
    <s v="Preisvergleich Veith/Broad"/>
    <m/>
    <x v="0"/>
  </r>
  <r>
    <n v="393"/>
    <m/>
    <s v="KaShin"/>
    <n v="4500038270"/>
    <d v="2016-03-07T00:00:00"/>
    <x v="10"/>
    <n v="375"/>
    <n v="280"/>
    <n v="95"/>
    <x v="4"/>
    <n v="0.25333333333333335"/>
    <m/>
    <s v="Preisvergleich KaShin/AKS"/>
    <m/>
    <x v="0"/>
  </r>
  <r>
    <n v="394"/>
    <m/>
    <s v="Wollschläger"/>
    <n v="4500038274"/>
    <d v="2016-03-07T00:00:00"/>
    <x v="10"/>
    <n v="975.64"/>
    <n v="946.28"/>
    <n v="29.360000000000014"/>
    <x v="345"/>
    <n v="3.0093067114919454E-2"/>
    <m/>
    <s v="Preisvergleich Wollschläger/Oltrogge"/>
    <m/>
    <x v="0"/>
  </r>
  <r>
    <n v="395"/>
    <m/>
    <s v="Wollschläger"/>
    <n v="4500038293"/>
    <d v="2016-03-08T00:00:00"/>
    <x v="10"/>
    <n v="580"/>
    <n v="499"/>
    <n v="81"/>
    <x v="346"/>
    <n v="0.1396551724137931"/>
    <m/>
    <s v="Preisvergleich Wollschläger/Oltrogge"/>
    <m/>
    <x v="0"/>
  </r>
  <r>
    <n v="396"/>
    <m/>
    <s v="Springer"/>
    <n v="4500038292"/>
    <d v="2016-03-08T00:00:00"/>
    <x v="10"/>
    <n v="16707.599999999999"/>
    <n v="16270"/>
    <n v="437.59999999999854"/>
    <x v="347"/>
    <n v="2.6191673250496695E-2"/>
    <m/>
    <s v="Preisverhandlung mit H. Springer"/>
    <m/>
    <x v="0"/>
  </r>
  <r>
    <n v="397"/>
    <m/>
    <s v="Durit"/>
    <n v="4500038275"/>
    <d v="2016-03-08T00:00:00"/>
    <x v="10"/>
    <n v="8780"/>
    <n v="1650"/>
    <n v="7130"/>
    <x v="348"/>
    <n v="0.8120728929384966"/>
    <m/>
    <s v="Preisvergleich Durit/Zecha"/>
    <m/>
    <x v="0"/>
  </r>
  <r>
    <n v="398"/>
    <m/>
    <m/>
    <n v="4500038321"/>
    <d v="2016-03-09T00:00:00"/>
    <x v="10"/>
    <n v="3400"/>
    <n v="1750"/>
    <n v="1650"/>
    <x v="349"/>
    <n v="0.48529411764705882"/>
    <m/>
    <s v="Preisverhandlung mit H. Misch"/>
    <m/>
    <x v="0"/>
  </r>
  <r>
    <m/>
    <m/>
    <m/>
    <m/>
    <m/>
    <x v="1"/>
    <m/>
    <m/>
    <m/>
    <x v="29"/>
    <m/>
    <m/>
    <m/>
    <m/>
    <x v="3"/>
  </r>
  <r>
    <n v="400"/>
    <s v="Stretchfolie 15my"/>
    <s v="WBV"/>
    <n v="4500038425"/>
    <d v="2016-03-15T00:00:00"/>
    <x v="10"/>
    <n v="1389.6"/>
    <n v="1209.5999999999999"/>
    <n v="180"/>
    <x v="15"/>
    <n v="0.1295336787564767"/>
    <m/>
    <s v="Preisvergleich Strenge/ WBV"/>
    <m/>
    <x v="2"/>
  </r>
  <r>
    <n v="401"/>
    <s v="Stempel"/>
    <s v="Broad"/>
    <n v="4500038401"/>
    <d v="2016-03-15T00:00:00"/>
    <x v="10"/>
    <n v="768"/>
    <n v="280"/>
    <n v="488"/>
    <x v="350"/>
    <n v="0.63541666666666663"/>
    <m/>
    <s v="Preisvergleich Broad/Zecha"/>
    <m/>
    <x v="0"/>
  </r>
  <r>
    <n v="402"/>
    <m/>
    <s v="Broad"/>
    <n v="4500038444"/>
    <d v="2016-03-16T00:00:00"/>
    <x v="10"/>
    <n v="765"/>
    <n v="343.2"/>
    <n v="421.8"/>
    <x v="351"/>
    <n v="0.55137254901960786"/>
    <m/>
    <s v="Preisvergleich Punch/Broad"/>
    <m/>
    <x v="0"/>
  </r>
  <r>
    <n v="403"/>
    <s v="Neuvertrag Strom ab 2017"/>
    <s v="SWP Stadtwerke Pforzheim"/>
    <s v="div."/>
    <d v="2016-03-24T00:00:00"/>
    <x v="11"/>
    <n v="20000"/>
    <n v="0"/>
    <n v="20000"/>
    <x v="352"/>
    <n v="1"/>
    <m/>
    <s v="Nachverhandlung und Neuvertrag Q1-2017"/>
    <m/>
    <x v="6"/>
  </r>
  <r>
    <n v="404"/>
    <s v="Neuvertrag Strom ab 2017"/>
    <s v="SWP Stadtwerke Pforzheim"/>
    <s v="div."/>
    <d v="2016-03-24T00:00:00"/>
    <x v="12"/>
    <n v="20000"/>
    <n v="0"/>
    <n v="20000"/>
    <x v="352"/>
    <n v="1"/>
    <m/>
    <s v="Nachverhandlung und Neuvertrag Q2-2017"/>
    <m/>
    <x v="6"/>
  </r>
  <r>
    <n v="405"/>
    <s v="Neuvertrag Strom ab 2017"/>
    <s v="SWP Stadtwerke Pforzheim"/>
    <s v="div."/>
    <d v="2016-03-24T00:00:00"/>
    <x v="13"/>
    <n v="20000"/>
    <n v="0"/>
    <n v="20000"/>
    <x v="352"/>
    <n v="1"/>
    <m/>
    <s v="Nachverhandlung und Neuvertrag Q3-2017"/>
    <m/>
    <x v="6"/>
  </r>
  <r>
    <n v="406"/>
    <s v="Neuvertrag Strom ab 2017"/>
    <s v="SWP Stadtwerke Pforzheim"/>
    <s v="div,"/>
    <d v="2016-03-24T00:00:00"/>
    <x v="14"/>
    <n v="20000"/>
    <n v="0"/>
    <n v="20000"/>
    <x v="352"/>
    <n v="1"/>
    <m/>
    <s v="Nachverhandlung und Neuvertrag Q4-2017"/>
    <m/>
    <x v="6"/>
  </r>
  <r>
    <n v="7"/>
    <m/>
    <s v="Punch"/>
    <n v="4500038267"/>
    <d v="2016-03-29T00:00:00"/>
    <x v="10"/>
    <n v="1750"/>
    <n v="1662.5"/>
    <n v="87.5"/>
    <x v="353"/>
    <n v="0.05"/>
    <m/>
    <s v="Mengenrabatt mit H. How verhandelt"/>
    <m/>
    <x v="0"/>
  </r>
  <r>
    <n v="408"/>
    <s v="Messestand Hannover"/>
    <s v="conform GmbH"/>
    <s v="div."/>
    <d v="2016-03-29T00:00:00"/>
    <x v="10"/>
    <n v="18748.009999999998"/>
    <n v="17332.5"/>
    <n v="1415.5099999999984"/>
    <x v="125"/>
    <n v="7.55018799328568E-2"/>
    <m/>
    <s v="Nachverhandlung "/>
    <m/>
    <x v="6"/>
  </r>
  <r>
    <n v="409"/>
    <s v="Stempel"/>
    <s v="Nuova"/>
    <n v="4500038601"/>
    <d v="2016-03-30T00:00:00"/>
    <x v="10"/>
    <n v="12880"/>
    <n v="1076"/>
    <n v="11804"/>
    <x v="354"/>
    <n v="0.91645962732919251"/>
    <m/>
    <s v="Andere Herstellungverfahren bei Nuova"/>
    <m/>
    <x v="0"/>
  </r>
  <r>
    <n v="410"/>
    <m/>
    <s v="Menzel"/>
    <n v="4500038624"/>
    <d v="2016-04-01T00:00:00"/>
    <x v="15"/>
    <n v="694"/>
    <n v="378"/>
    <n v="316"/>
    <x v="355"/>
    <n v="0.45533141210374639"/>
    <m/>
    <s v="Preisvergleich Peter/Menzel"/>
    <m/>
    <x v="0"/>
  </r>
  <r>
    <n v="411"/>
    <m/>
    <s v="Durit"/>
    <n v="4500038625"/>
    <d v="2016-04-01T00:00:00"/>
    <x v="15"/>
    <n v="4042.4"/>
    <n v="2450"/>
    <n v="1592.4"/>
    <x v="356"/>
    <n v="0.3939244013457352"/>
    <m/>
    <s v="Preisvergleich Durit/Saar"/>
    <m/>
    <x v="0"/>
  </r>
  <r>
    <n v="412"/>
    <s v="UTA Gruppentarife byNIRO Konditionen"/>
    <s v="byNIRO"/>
    <s v="div. "/>
    <d v="2016-04-01T00:00:00"/>
    <x v="15"/>
    <n v="500"/>
    <n v="100"/>
    <n v="400"/>
    <x v="116"/>
    <n v="0.8"/>
    <m/>
    <s v="Einkaufspoolanbindung im Bereich UTA Tankkarten"/>
    <m/>
    <x v="6"/>
  </r>
  <r>
    <n v="413"/>
    <s v="Reparatur "/>
    <s v="Studer"/>
    <n v="4500038828"/>
    <d v="2016-04-14T00:00:00"/>
    <x v="15"/>
    <n v="4095.36"/>
    <n v="500"/>
    <n v="3595.36"/>
    <x v="357"/>
    <n v="0.87791061103297385"/>
    <m/>
    <s v="Terminal wird nicht ausgetauscht sondern durch Elektriker repariert."/>
    <m/>
    <x v="0"/>
  </r>
  <r>
    <n v="414"/>
    <m/>
    <s v="Rautenberg"/>
    <n v="4500038832"/>
    <d v="2016-04-14T00:00:00"/>
    <x v="15"/>
    <n v="6500"/>
    <n v="3940"/>
    <n v="2560"/>
    <x v="358"/>
    <n v="0.39384615384615385"/>
    <m/>
    <s v="Preisvergleich Sprick/Rautenberg"/>
    <m/>
    <x v="0"/>
  </r>
  <r>
    <n v="415"/>
    <m/>
    <s v="Zecha"/>
    <n v="4500038858"/>
    <d v="2016-04-18T00:00:00"/>
    <x v="15"/>
    <n v="637.75"/>
    <n v="542"/>
    <n v="95.75"/>
    <x v="359"/>
    <n v="0.15013720109760878"/>
    <m/>
    <s v="Preisvergleich Zecha/Aks"/>
    <m/>
    <x v="0"/>
  </r>
  <r>
    <n v="416"/>
    <s v="Nockenschaltwerk Platark 1 / WA3084"/>
    <s v="BHV"/>
    <s v="div."/>
    <d v="2016-04-19T00:00:00"/>
    <x v="15"/>
    <n v="9080"/>
    <n v="8650"/>
    <n v="430"/>
    <x v="360"/>
    <n v="4.7356828193832599E-2"/>
    <m/>
    <s v="Preisverhandlung mit Herrn Brinkmann"/>
    <m/>
    <x v="6"/>
  </r>
  <r>
    <n v="417"/>
    <m/>
    <s v="Damm &amp; Johanning"/>
    <s v="div."/>
    <d v="2016-04-21T00:00:00"/>
    <x v="15"/>
    <n v="153"/>
    <n v="91"/>
    <n v="62"/>
    <x v="361"/>
    <n v="0.40522875816993464"/>
    <m/>
    <s v="Preisvergleich DJ/Oltrogge"/>
    <m/>
    <x v="0"/>
  </r>
  <r>
    <n v="418"/>
    <s v="Rohmaterial - WB -"/>
    <s v="Rasselstein"/>
    <s v="Vertrag"/>
    <d v="2016-12-23T00:00:00"/>
    <x v="10"/>
    <n v="4917037.54"/>
    <n v="4546166.32"/>
    <n v="370871.21999999974"/>
    <x v="362"/>
    <m/>
    <m/>
    <s v="Jahrespreisverhandlung (Sondereffekt EE-CZ)-auf Basis der verbräuche 2015-bei Umsetzung der Planmengen weitaus höhere Einsparung"/>
    <m/>
    <x v="9"/>
  </r>
  <r>
    <n v="419"/>
    <s v="Rohmaterial - WB -"/>
    <s v="Rasselstein"/>
    <s v="Vertrag"/>
    <d v="2016-12-23T00:00:00"/>
    <x v="15"/>
    <n v="4917037.54"/>
    <n v="4546166.32"/>
    <n v="370871.21999999974"/>
    <x v="362"/>
    <m/>
    <m/>
    <s v="Jahrespreisverhandlung (Sondereffekt EE-CZ)"/>
    <m/>
    <x v="9"/>
  </r>
  <r>
    <n v="420"/>
    <s v="Rohmaterial - WB -"/>
    <s v="Rasselstein"/>
    <s v="Vertrag"/>
    <d v="2016-12-23T00:00:00"/>
    <x v="16"/>
    <n v="4917037.54"/>
    <n v="4546166.32"/>
    <n v="370871.21999999974"/>
    <x v="362"/>
    <m/>
    <m/>
    <s v="Jahrespreisverhandlung (Sondereffekt EE-CZ)"/>
    <m/>
    <x v="9"/>
  </r>
  <r>
    <n v="421"/>
    <s v="Rohmaterial - WB -"/>
    <s v="Rasselstein"/>
    <s v="Vertrag"/>
    <d v="2016-12-23T00:00:00"/>
    <x v="17"/>
    <n v="4917037.54"/>
    <n v="4546166.32"/>
    <n v="370871.21999999974"/>
    <x v="362"/>
    <m/>
    <m/>
    <s v="Jahrespreisverhandlung (Sondereffekt EE-CZ)"/>
    <m/>
    <x v="9"/>
  </r>
  <r>
    <n v="422"/>
    <s v="Rohmaterial - DC 04 -"/>
    <s v="Bilstein"/>
    <s v="Vertrag"/>
    <m/>
    <x v="10"/>
    <n v="728772"/>
    <n v="639340"/>
    <n v="89432"/>
    <x v="363"/>
    <n v="0.12271602092286751"/>
    <m/>
    <s v="Jahrespreisverhandlung "/>
    <m/>
    <x v="2"/>
  </r>
  <r>
    <n v="423"/>
    <s v="Rohmaterial - DC 04 -"/>
    <s v="Bilstein"/>
    <s v="Vertrag"/>
    <m/>
    <x v="15"/>
    <n v="728772"/>
    <n v="639340"/>
    <n v="89432"/>
    <x v="363"/>
    <n v="0.12271602092286751"/>
    <m/>
    <s v="Jahrespreisverhandlung "/>
    <m/>
    <x v="2"/>
  </r>
  <r>
    <n v="424"/>
    <s v="Rohmaterial - DC 04 -"/>
    <s v="Bilstein"/>
    <s v="Vertrag"/>
    <m/>
    <x v="16"/>
    <n v="728772"/>
    <n v="639340"/>
    <n v="89432"/>
    <x v="363"/>
    <n v="0.12271602092286751"/>
    <m/>
    <s v="Jahrespreisverhandlung "/>
    <m/>
    <x v="2"/>
  </r>
  <r>
    <n v="425"/>
    <s v="Rohmaterial - DC 04 -"/>
    <s v="Bilstein"/>
    <s v="Vertrag"/>
    <m/>
    <x v="17"/>
    <n v="728772"/>
    <n v="639340"/>
    <n v="89432"/>
    <x v="363"/>
    <n v="0.12271602092286751"/>
    <m/>
    <s v="Jahrespreisverhandlung "/>
    <m/>
    <x v="2"/>
  </r>
  <r>
    <n v="426"/>
    <s v="Rohmaterial - DC 04 -"/>
    <s v="Risse + Wilke"/>
    <s v="Vertrag"/>
    <m/>
    <x v="10"/>
    <n v="265230"/>
    <n v="225945"/>
    <n v="39285"/>
    <x v="364"/>
    <n v="0.14811672887682389"/>
    <m/>
    <s v="Jahrespreisverhandlung"/>
    <m/>
    <x v="2"/>
  </r>
  <r>
    <n v="427"/>
    <s v="Rohmaterial - DC 04 -"/>
    <s v="Risse + Wilke"/>
    <s v="Vertrag"/>
    <m/>
    <x v="15"/>
    <n v="265230"/>
    <n v="225945"/>
    <n v="39285"/>
    <x v="364"/>
    <n v="0.14811672887682389"/>
    <m/>
    <s v="Jahrespreisverhandlung"/>
    <m/>
    <x v="2"/>
  </r>
  <r>
    <n v="428"/>
    <s v="Rohmaterial - DC 04 -"/>
    <s v="Risse + Wilke"/>
    <s v="Vertrag"/>
    <m/>
    <x v="16"/>
    <n v="265230"/>
    <n v="225945"/>
    <n v="39285"/>
    <x v="364"/>
    <n v="0.14811672887682389"/>
    <m/>
    <s v="Jahrespreisverhandlung"/>
    <m/>
    <x v="2"/>
  </r>
  <r>
    <n v="429"/>
    <s v="Rohmaterial - DC 04 -"/>
    <s v="Risse + Wilke"/>
    <s v="Vertrag"/>
    <m/>
    <x v="17"/>
    <n v="265230"/>
    <n v="225945"/>
    <n v="39285"/>
    <x v="364"/>
    <n v="0.14811672887682389"/>
    <m/>
    <s v="Jahrespreisverhandlung"/>
    <m/>
    <x v="2"/>
  </r>
  <r>
    <n v="430"/>
    <s v="Rohmaterial - DC 04 -"/>
    <s v="Giebel"/>
    <s v="Vertrag"/>
    <m/>
    <x v="10"/>
    <n v="46850"/>
    <n v="44850"/>
    <n v="2000"/>
    <x v="319"/>
    <n v="4.2689434364994665E-2"/>
    <m/>
    <s v="Jahrespreisverhandlung (Einsparung gerechnet auf 50jato)"/>
    <m/>
    <x v="2"/>
  </r>
  <r>
    <n v="431"/>
    <s v="Rohmaterial - DC 04 -"/>
    <s v="Giebel"/>
    <s v="Vertrag"/>
    <m/>
    <x v="15"/>
    <n v="46850"/>
    <n v="44850"/>
    <n v="2000"/>
    <x v="319"/>
    <n v="4.2689434364994665E-2"/>
    <m/>
    <s v="Jahrespreisverhandlung (Einsparung gerechnet auf 50jato)"/>
    <m/>
    <x v="2"/>
  </r>
  <r>
    <n v="432"/>
    <s v="Rohmaterial - DC 04 -"/>
    <s v="Giebel"/>
    <s v="Vertrag"/>
    <m/>
    <x v="16"/>
    <n v="46850"/>
    <n v="44850"/>
    <n v="2000"/>
    <x v="319"/>
    <n v="4.2689434364994665E-2"/>
    <m/>
    <s v="Jahrespreisverhandlung (Einsparung gerechnet auf 50jato)"/>
    <m/>
    <x v="2"/>
  </r>
  <r>
    <n v="433"/>
    <s v="Rohmaterial - DC 04 -"/>
    <s v="Giebel"/>
    <s v="Vertrag"/>
    <m/>
    <x v="17"/>
    <n v="46850"/>
    <n v="44850"/>
    <n v="2000"/>
    <x v="319"/>
    <n v="4.2689434364994665E-2"/>
    <m/>
    <s v="Jahrespreisverhandlung (Einsparung gerechnet auf 50jato)"/>
    <m/>
    <x v="2"/>
  </r>
  <r>
    <n v="434"/>
    <s v="LME-Eindeckung Kosmetik"/>
    <s v="Aludium"/>
    <s v="Absicherung"/>
    <m/>
    <x v="10"/>
    <n v="734620"/>
    <n v="650900"/>
    <n v="83720"/>
    <x v="365"/>
    <n v="0.11396368190356919"/>
    <m/>
    <s v="Hedging-"/>
    <m/>
    <x v="2"/>
  </r>
  <r>
    <n v="435"/>
    <s v="LME-Eindeckung Kosmetik"/>
    <s v="Aludium"/>
    <s v="Absicherung"/>
    <m/>
    <x v="15"/>
    <n v="734620"/>
    <n v="650900"/>
    <n v="83720"/>
    <x v="365"/>
    <n v="0.11396368190356919"/>
    <m/>
    <s v="Hedging-"/>
    <m/>
    <x v="2"/>
  </r>
  <r>
    <n v="436"/>
    <s v="LME-Eindeckung Kosmetik"/>
    <s v="Aludium"/>
    <s v="Absicherung"/>
    <m/>
    <x v="16"/>
    <n v="734620"/>
    <n v="650900"/>
    <n v="83720"/>
    <x v="365"/>
    <n v="0.11396368190356919"/>
    <m/>
    <s v="Hedging-"/>
    <m/>
    <x v="2"/>
  </r>
  <r>
    <n v="437"/>
    <s v="LME-Eindeckung Kosmetik"/>
    <s v="Aludium"/>
    <s v="Absicherung"/>
    <m/>
    <x v="17"/>
    <n v="734620"/>
    <n v="650900"/>
    <n v="83720"/>
    <x v="365"/>
    <n v="0.11396368190356919"/>
    <m/>
    <s v="Hedging-"/>
    <m/>
    <x v="2"/>
  </r>
  <r>
    <n v="438"/>
    <s v="Strom"/>
    <s v="SWP Stadtwerke Pforzheim"/>
    <s v="Rahmenvertrag"/>
    <m/>
    <x v="10"/>
    <m/>
    <m/>
    <n v="100000"/>
    <x v="366"/>
    <m/>
    <m/>
    <s v="Ausschreibung über den VEA 1.Jahr 2015 - 99.073 / 2. Jahr 2016 ca. 100.000€ im Vrgl. 2014"/>
    <m/>
    <x v="2"/>
  </r>
  <r>
    <n v="439"/>
    <s v="Strom"/>
    <s v="SWP Stadtwerke Pforzheim"/>
    <s v="Rahmenvertrag"/>
    <m/>
    <x v="15"/>
    <m/>
    <m/>
    <n v="100000"/>
    <x v="366"/>
    <m/>
    <m/>
    <s v="Ausschreibung über den VEA 1.Jahr 2015 - 99.073 / 2. Jahr 2016 ca. 100.000€ im Vrgl. 2014"/>
    <m/>
    <x v="2"/>
  </r>
  <r>
    <n v="440"/>
    <s v="Strom"/>
    <s v="SWP Stadtwerke Pforzheim"/>
    <s v="Rahmenvertrag"/>
    <m/>
    <x v="16"/>
    <m/>
    <m/>
    <n v="100000"/>
    <x v="366"/>
    <m/>
    <m/>
    <s v="Ausschreibung über den VEA 1.Jahr 2015 - 99.073 / 2. Jahr 2016 ca. 100.000€ im Vrgl. 2014"/>
    <m/>
    <x v="2"/>
  </r>
  <r>
    <n v="441"/>
    <s v="Strom"/>
    <s v="SWP Stadtwerke Pforzheim"/>
    <s v="Rahmenvertrag"/>
    <m/>
    <x v="17"/>
    <m/>
    <m/>
    <n v="100000"/>
    <x v="366"/>
    <m/>
    <m/>
    <s v="Ausschreibung über den VEA 1.Jahr 2015 - 99.073 / 2. Jahr 2016 ca. 100.000€ im Vrgl. 2014"/>
    <m/>
    <x v="2"/>
  </r>
  <r>
    <n v="442"/>
    <s v="Dichtungen"/>
    <s v="Globus"/>
    <s v="Lieferplan"/>
    <m/>
    <x v="15"/>
    <m/>
    <m/>
    <m/>
    <x v="29"/>
    <m/>
    <m/>
    <m/>
    <m/>
    <x v="9"/>
  </r>
  <r>
    <n v="443"/>
    <s v="Dichtungen"/>
    <s v="CT"/>
    <s v="Vertrag"/>
    <m/>
    <x v="10"/>
    <m/>
    <m/>
    <m/>
    <x v="29"/>
    <m/>
    <m/>
    <m/>
    <m/>
    <x v="10"/>
  </r>
  <r>
    <n v="444"/>
    <s v="Diverse"/>
    <s v="Rautenberg"/>
    <n v="4500038986"/>
    <m/>
    <x v="15"/>
    <n v="425"/>
    <n v="390"/>
    <n v="35"/>
    <x v="367"/>
    <n v="8.2352941176470587E-2"/>
    <m/>
    <s v="Mengenrabatt"/>
    <m/>
    <x v="0"/>
  </r>
  <r>
    <n v="445"/>
    <s v="MA801 Peripherie "/>
    <s v="Trio Technik "/>
    <n v="4500038993"/>
    <m/>
    <x v="15"/>
    <n v="18616"/>
    <n v="15957"/>
    <n v="2659"/>
    <x v="368"/>
    <n v="0.1428341211860765"/>
    <m/>
    <s v="Nachverhandlung mit Trio Technik"/>
    <m/>
    <x v="6"/>
  </r>
  <r>
    <n v="446"/>
    <m/>
    <s v="Modersohn"/>
    <n v="4500039009"/>
    <m/>
    <x v="15"/>
    <n v="875"/>
    <n v="393.9"/>
    <n v="481.1"/>
    <x v="369"/>
    <n v="0.54982857142857144"/>
    <m/>
    <s v="Preisvergleich Modersohn/Menzel"/>
    <m/>
    <x v="0"/>
  </r>
  <r>
    <n v="447"/>
    <m/>
    <s v="Bock"/>
    <n v="4500039016"/>
    <m/>
    <x v="15"/>
    <n v="2384"/>
    <n v="2146.6"/>
    <n v="237.40000000000009"/>
    <x v="370"/>
    <n v="9.9580536912751719E-2"/>
    <m/>
    <s v="Objektrabatt verhandelt"/>
    <m/>
    <x v="0"/>
  </r>
  <r>
    <n v="448"/>
    <s v="Stretchfolie Werk 2"/>
    <s v="WBV"/>
    <n v="4500039020"/>
    <m/>
    <x v="15"/>
    <n v="1360.8"/>
    <n v="1209.5999999999999"/>
    <n v="151.20000000000005"/>
    <x v="371"/>
    <n v="0.11111111111111115"/>
    <m/>
    <s v="Preisvergleich Strenge / WBV"/>
    <m/>
    <x v="2"/>
  </r>
  <r>
    <n v="449"/>
    <m/>
    <s v="Zecha"/>
    <n v="4500039011"/>
    <m/>
    <x v="15"/>
    <n v="19654.599999999999"/>
    <n v="11827.74"/>
    <n v="7826.8599999999988"/>
    <x v="372"/>
    <n v="0.39822026395856436"/>
    <m/>
    <s v="Vergleich Fibro/Zecha und Nachverhandlung mit H. Kammerer"/>
    <m/>
    <x v="0"/>
  </r>
  <r>
    <n v="450"/>
    <s v="Entsorgung - Pappspulen (EE-CZ)"/>
    <s v="R-stein"/>
    <s v="ohne"/>
    <d v="2016-04-29T00:00:00"/>
    <x v="15"/>
    <m/>
    <m/>
    <n v="0"/>
    <x v="137"/>
    <e v="#DIV/0!"/>
    <m/>
    <s v="R-stein übernimmt die Entsorgung der Papphülsen in CZ"/>
    <m/>
    <x v="4"/>
  </r>
  <r>
    <n v="451"/>
    <s v="Entsorgung - Pappspulen (EE-CZ)"/>
    <s v="R-stein"/>
    <s v="ohne"/>
    <d v="2016-04-29T00:00:00"/>
    <x v="16"/>
    <m/>
    <m/>
    <n v="0"/>
    <x v="137"/>
    <e v="#DIV/0!"/>
    <m/>
    <s v="R-stein übernimmt die Entsorgung der Papphülsen in CZ"/>
    <m/>
    <x v="4"/>
  </r>
  <r>
    <n v="452"/>
    <s v="Entsorgung - Pappspulen (EE-CZ)"/>
    <s v="R-stein"/>
    <s v="ohne"/>
    <d v="2016-04-29T00:00:00"/>
    <x v="17"/>
    <m/>
    <m/>
    <n v="0"/>
    <x v="137"/>
    <e v="#DIV/0!"/>
    <m/>
    <s v="R-stein übernimmt die Entsorgung der Papphülsen in CZ"/>
    <m/>
    <x v="4"/>
  </r>
  <r>
    <n v="453"/>
    <m/>
    <m/>
    <m/>
    <m/>
    <x v="15"/>
    <m/>
    <m/>
    <n v="0"/>
    <x v="216"/>
    <e v="#DIV/0!"/>
    <m/>
    <m/>
    <m/>
    <x v="3"/>
  </r>
  <r>
    <n v="454"/>
    <m/>
    <m/>
    <m/>
    <m/>
    <x v="15"/>
    <m/>
    <m/>
    <n v="0"/>
    <x v="216"/>
    <e v="#DIV/0!"/>
    <m/>
    <m/>
    <m/>
    <x v="3"/>
  </r>
  <r>
    <n v="455"/>
    <m/>
    <m/>
    <m/>
    <m/>
    <x v="15"/>
    <m/>
    <m/>
    <n v="0"/>
    <x v="216"/>
    <e v="#DIV/0!"/>
    <m/>
    <m/>
    <m/>
    <x v="3"/>
  </r>
  <r>
    <n v="456"/>
    <m/>
    <m/>
    <m/>
    <m/>
    <x v="1"/>
    <m/>
    <m/>
    <n v="0"/>
    <x v="216"/>
    <e v="#DIV/0!"/>
    <m/>
    <m/>
    <m/>
    <x v="3"/>
  </r>
  <r>
    <m/>
    <m/>
    <m/>
    <m/>
    <m/>
    <x v="1"/>
    <m/>
    <m/>
    <m/>
    <x v="29"/>
    <m/>
    <m/>
    <m/>
    <m/>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0" applyNumberFormats="0" applyBorderFormats="0" applyFontFormats="0" applyPatternFormats="0" applyAlignmentFormats="0" applyWidthHeightFormats="1" dataCaption="Werte" updatedVersion="4" minRefreshableVersion="3" useAutoFormatting="1" itemPrintTitles="1" createdVersion="4" indent="0" outline="1" outlineData="1" multipleFieldFilters="0">
  <location ref="A4:C21" firstHeaderRow="1" firstDataRow="1" firstDataCol="0"/>
  <pivotFields count="15">
    <pivotField showAll="0"/>
    <pivotField showAll="0"/>
    <pivotField showAll="0"/>
    <pivotField showAll="0"/>
    <pivotField showAll="0"/>
    <pivotField showAll="0">
      <items count="19">
        <item x="7"/>
        <item x="0"/>
        <item x="5"/>
        <item x="10"/>
        <item x="11"/>
        <item x="2"/>
        <item x="6"/>
        <item x="15"/>
        <item x="12"/>
        <item x="3"/>
        <item x="8"/>
        <item x="16"/>
        <item x="13"/>
        <item x="4"/>
        <item x="9"/>
        <item x="17"/>
        <item x="14"/>
        <item x="1"/>
        <item t="default"/>
      </items>
    </pivotField>
    <pivotField showAll="0"/>
    <pivotField showAll="0"/>
    <pivotField showAll="0"/>
    <pivotField showAll="0">
      <items count="374">
        <item x="81"/>
        <item x="216"/>
        <item x="211"/>
        <item x="90"/>
        <item x="280"/>
        <item x="41"/>
        <item x="109"/>
        <item x="129"/>
        <item x="52"/>
        <item x="336"/>
        <item x="112"/>
        <item x="77"/>
        <item x="345"/>
        <item x="102"/>
        <item x="318"/>
        <item x="367"/>
        <item x="271"/>
        <item x="84"/>
        <item x="122"/>
        <item x="333"/>
        <item x="0"/>
        <item x="316"/>
        <item x="74"/>
        <item x="202"/>
        <item x="335"/>
        <item x="292"/>
        <item x="223"/>
        <item x="361"/>
        <item x="153"/>
        <item x="325"/>
        <item x="64"/>
        <item x="160"/>
        <item x="278"/>
        <item x="75"/>
        <item x="201"/>
        <item x="69"/>
        <item x="252"/>
        <item x="73"/>
        <item x="32"/>
        <item x="281"/>
        <item x="157"/>
        <item x="45"/>
        <item x="346"/>
        <item x="42"/>
        <item x="100"/>
        <item x="1"/>
        <item x="288"/>
        <item x="353"/>
        <item x="7"/>
        <item x="97"/>
        <item x="4"/>
        <item x="359"/>
        <item x="226"/>
        <item x="332"/>
        <item x="36"/>
        <item x="343"/>
        <item x="44"/>
        <item x="24"/>
        <item x="162"/>
        <item x="203"/>
        <item x="326"/>
        <item x="37"/>
        <item x="46"/>
        <item x="26"/>
        <item x="96"/>
        <item x="61"/>
        <item x="168"/>
        <item x="103"/>
        <item x="62"/>
        <item x="13"/>
        <item x="131"/>
        <item x="286"/>
        <item x="105"/>
        <item x="130"/>
        <item x="67"/>
        <item x="133"/>
        <item x="95"/>
        <item x="371"/>
        <item x="16"/>
        <item x="114"/>
        <item x="194"/>
        <item x="298"/>
        <item x="183"/>
        <item x="39"/>
        <item x="127"/>
        <item x="3"/>
        <item x="251"/>
        <item x="305"/>
        <item x="15"/>
        <item x="173"/>
        <item x="20"/>
        <item x="185"/>
        <item x="232"/>
        <item x="150"/>
        <item x="56"/>
        <item x="296"/>
        <item x="263"/>
        <item x="88"/>
        <item x="227"/>
        <item x="60"/>
        <item x="107"/>
        <item x="198"/>
        <item x="235"/>
        <item x="229"/>
        <item x="104"/>
        <item x="99"/>
        <item x="370"/>
        <item x="91"/>
        <item x="31"/>
        <item x="78"/>
        <item x="341"/>
        <item x="149"/>
        <item x="124"/>
        <item x="219"/>
        <item x="187"/>
        <item x="167"/>
        <item x="312"/>
        <item x="199"/>
        <item x="121"/>
        <item x="177"/>
        <item x="134"/>
        <item x="279"/>
        <item x="14"/>
        <item x="138"/>
        <item x="276"/>
        <item x="300"/>
        <item x="311"/>
        <item x="250"/>
        <item x="268"/>
        <item x="330"/>
        <item x="254"/>
        <item x="76"/>
        <item x="110"/>
        <item x="2"/>
        <item x="113"/>
        <item x="184"/>
        <item x="228"/>
        <item x="355"/>
        <item x="340"/>
        <item x="272"/>
        <item x="190"/>
        <item x="123"/>
        <item x="302"/>
        <item x="262"/>
        <item x="135"/>
        <item x="337"/>
        <item x="148"/>
        <item x="178"/>
        <item x="70"/>
        <item x="294"/>
        <item x="21"/>
        <item x="28"/>
        <item x="237"/>
        <item x="169"/>
        <item x="290"/>
        <item x="50"/>
        <item x="291"/>
        <item x="175"/>
        <item x="9"/>
        <item x="116"/>
        <item x="297"/>
        <item x="328"/>
        <item x="255"/>
        <item x="269"/>
        <item x="351"/>
        <item x="63"/>
        <item x="59"/>
        <item x="360"/>
        <item x="128"/>
        <item x="172"/>
        <item x="347"/>
        <item x="164"/>
        <item x="43"/>
        <item x="218"/>
        <item x="51"/>
        <item x="369"/>
        <item x="350"/>
        <item x="275"/>
        <item x="12"/>
        <item x="108"/>
        <item x="146"/>
        <item x="181"/>
        <item x="68"/>
        <item x="306"/>
        <item x="265"/>
        <item x="238"/>
        <item x="92"/>
        <item x="144"/>
        <item x="212"/>
        <item x="161"/>
        <item x="98"/>
        <item x="315"/>
        <item x="239"/>
        <item x="192"/>
        <item x="267"/>
        <item x="93"/>
        <item x="118"/>
        <item x="166"/>
        <item x="307"/>
        <item x="82"/>
        <item x="246"/>
        <item x="111"/>
        <item x="314"/>
        <item x="85"/>
        <item x="258"/>
        <item x="289"/>
        <item x="224"/>
        <item x="277"/>
        <item x="55"/>
        <item x="200"/>
        <item x="10"/>
        <item x="301"/>
        <item x="141"/>
        <item x="285"/>
        <item x="324"/>
        <item x="87"/>
        <item x="247"/>
        <item x="313"/>
        <item x="344"/>
        <item x="94"/>
        <item x="165"/>
        <item x="72"/>
        <item x="57"/>
        <item x="195"/>
        <item x="23"/>
        <item x="204"/>
        <item x="101"/>
        <item x="207"/>
        <item x="11"/>
        <item x="241"/>
        <item x="180"/>
        <item x="196"/>
        <item x="54"/>
        <item x="217"/>
        <item x="163"/>
        <item x="304"/>
        <item x="208"/>
        <item x="170"/>
        <item x="257"/>
        <item x="17"/>
        <item x="230"/>
        <item x="323"/>
        <item x="22"/>
        <item x="6"/>
        <item x="119"/>
        <item x="142"/>
        <item x="188"/>
        <item x="171"/>
        <item x="231"/>
        <item x="193"/>
        <item x="189"/>
        <item x="261"/>
        <item x="295"/>
        <item x="155"/>
        <item x="248"/>
        <item x="49"/>
        <item x="221"/>
        <item x="174"/>
        <item x="264"/>
        <item x="182"/>
        <item x="33"/>
        <item x="25"/>
        <item x="242"/>
        <item x="176"/>
        <item x="137"/>
        <item x="5"/>
        <item x="327"/>
        <item x="338"/>
        <item x="65"/>
        <item x="132"/>
        <item x="125"/>
        <item x="115"/>
        <item x="58"/>
        <item x="308"/>
        <item x="89"/>
        <item x="38"/>
        <item x="356"/>
        <item x="256"/>
        <item x="222"/>
        <item x="349"/>
        <item x="30"/>
        <item x="179"/>
        <item x="273"/>
        <item x="80"/>
        <item x="34"/>
        <item x="342"/>
        <item x="282"/>
        <item x="186"/>
        <item x="303"/>
        <item x="322"/>
        <item x="210"/>
        <item x="19"/>
        <item x="136"/>
        <item x="151"/>
        <item x="145"/>
        <item x="319"/>
        <item x="253"/>
        <item x="71"/>
        <item x="270"/>
        <item x="260"/>
        <item x="243"/>
        <item x="331"/>
        <item x="120"/>
        <item x="358"/>
        <item x="368"/>
        <item x="126"/>
        <item x="139"/>
        <item x="329"/>
        <item x="18"/>
        <item x="66"/>
        <item x="334"/>
        <item x="27"/>
        <item x="79"/>
        <item x="209"/>
        <item x="357"/>
        <item x="205"/>
        <item x="244"/>
        <item x="40"/>
        <item x="220"/>
        <item x="35"/>
        <item x="53"/>
        <item x="156"/>
        <item x="320"/>
        <item x="310"/>
        <item x="287"/>
        <item x="240"/>
        <item x="8"/>
        <item x="245"/>
        <item x="154"/>
        <item x="152"/>
        <item x="234"/>
        <item x="266"/>
        <item x="317"/>
        <item x="348"/>
        <item x="283"/>
        <item x="206"/>
        <item x="372"/>
        <item x="274"/>
        <item x="159"/>
        <item x="147"/>
        <item x="249"/>
        <item x="213"/>
        <item x="191"/>
        <item x="354"/>
        <item x="83"/>
        <item x="299"/>
        <item x="233"/>
        <item x="106"/>
        <item x="140"/>
        <item x="339"/>
        <item x="293"/>
        <item x="309"/>
        <item x="47"/>
        <item x="236"/>
        <item x="352"/>
        <item x="158"/>
        <item x="321"/>
        <item x="143"/>
        <item x="48"/>
        <item x="364"/>
        <item x="284"/>
        <item x="215"/>
        <item x="225"/>
        <item x="365"/>
        <item x="363"/>
        <item x="86"/>
        <item x="197"/>
        <item x="366"/>
        <item x="214"/>
        <item x="259"/>
        <item x="362"/>
        <item x="117"/>
        <item x="29"/>
        <item t="default"/>
      </items>
    </pivotField>
    <pivotField showAll="0"/>
    <pivotField showAll="0"/>
    <pivotField showAll="0"/>
    <pivotField showAll="0"/>
    <pivotField showAll="0">
      <items count="12">
        <item x="4"/>
        <item x="6"/>
        <item x="10"/>
        <item x="5"/>
        <item x="0"/>
        <item x="2"/>
        <item x="8"/>
        <item x="1"/>
        <item x="7"/>
        <item x="9"/>
        <item x="3"/>
        <item t="default"/>
      </items>
    </pivotField>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E34:N34"/>
  <sheetViews>
    <sheetView topLeftCell="C1" zoomScaleNormal="100" workbookViewId="0">
      <pane ySplit="1" topLeftCell="A2" activePane="bottomLeft" state="frozen"/>
      <selection pane="bottomLeft" activeCell="C1" sqref="A1:XFD1048576"/>
    </sheetView>
  </sheetViews>
  <sheetFormatPr baseColWidth="10" defaultRowHeight="15" x14ac:dyDescent="0.25"/>
  <cols>
    <col min="5" max="5" width="11.42578125" style="3"/>
    <col min="6" max="6" width="11.42578125" style="4"/>
    <col min="7" max="8" width="11.42578125" style="2"/>
    <col min="9" max="9" width="11.42578125" style="5"/>
    <col min="10" max="10" width="11.42578125" style="1"/>
    <col min="11" max="11" width="11.42578125" style="6"/>
    <col min="13" max="14" width="11.42578125" style="7"/>
  </cols>
  <sheetData>
    <row r="34" spans="5:14" x14ac:dyDescent="0.25">
      <c r="E34" s="4"/>
      <c r="F34" s="2"/>
      <c r="H34" s="5"/>
      <c r="I34" s="1"/>
      <c r="J34" s="6"/>
      <c r="K34"/>
      <c r="L34" s="7"/>
      <c r="N34"/>
    </row>
  </sheetData>
  <printOptions gridLines="1"/>
  <pageMargins left="0.7" right="0.7" top="0.78740157499999996" bottom="0.78740157499999996"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C21"/>
  <sheetViews>
    <sheetView workbookViewId="0">
      <selection activeCell="G13" sqref="G13"/>
    </sheetView>
  </sheetViews>
  <sheetFormatPr baseColWidth="10" defaultRowHeight="15" x14ac:dyDescent="0.25"/>
  <cols>
    <col min="1" max="1" width="9.42578125" customWidth="1"/>
    <col min="2" max="2" width="8.28515625" customWidth="1"/>
    <col min="3" max="373" width="23.7109375" bestFit="1" customWidth="1"/>
    <col min="374" max="374" width="15.5703125" bestFit="1" customWidth="1"/>
  </cols>
  <sheetData>
    <row r="4" spans="1:3" x14ac:dyDescent="0.25">
      <c r="A4" s="8"/>
      <c r="B4" s="9"/>
      <c r="C4" s="10"/>
    </row>
    <row r="5" spans="1:3" x14ac:dyDescent="0.25">
      <c r="A5" s="11"/>
      <c r="B5" s="12"/>
      <c r="C5" s="13"/>
    </row>
    <row r="6" spans="1:3" x14ac:dyDescent="0.25">
      <c r="A6" s="11"/>
      <c r="B6" s="12"/>
      <c r="C6" s="13"/>
    </row>
    <row r="7" spans="1:3" x14ac:dyDescent="0.25">
      <c r="A7" s="11"/>
      <c r="B7" s="12"/>
      <c r="C7" s="13"/>
    </row>
    <row r="8" spans="1:3" x14ac:dyDescent="0.25">
      <c r="A8" s="11"/>
      <c r="B8" s="12"/>
      <c r="C8" s="13"/>
    </row>
    <row r="9" spans="1:3" x14ac:dyDescent="0.25">
      <c r="A9" s="11"/>
      <c r="B9" s="12"/>
      <c r="C9" s="13"/>
    </row>
    <row r="10" spans="1:3" x14ac:dyDescent="0.25">
      <c r="A10" s="11"/>
      <c r="B10" s="12"/>
      <c r="C10" s="13"/>
    </row>
    <row r="11" spans="1:3" x14ac:dyDescent="0.25">
      <c r="A11" s="11"/>
      <c r="B11" s="12"/>
      <c r="C11" s="13"/>
    </row>
    <row r="12" spans="1:3" x14ac:dyDescent="0.25">
      <c r="A12" s="11"/>
      <c r="B12" s="12"/>
      <c r="C12" s="13"/>
    </row>
    <row r="13" spans="1:3" x14ac:dyDescent="0.25">
      <c r="A13" s="11"/>
      <c r="B13" s="12"/>
      <c r="C13" s="13"/>
    </row>
    <row r="14" spans="1:3" x14ac:dyDescent="0.25">
      <c r="A14" s="11"/>
      <c r="B14" s="12"/>
      <c r="C14" s="13"/>
    </row>
    <row r="15" spans="1:3" x14ac:dyDescent="0.25">
      <c r="A15" s="11"/>
      <c r="B15" s="12"/>
      <c r="C15" s="13"/>
    </row>
    <row r="16" spans="1:3" x14ac:dyDescent="0.25">
      <c r="A16" s="11"/>
      <c r="B16" s="12"/>
      <c r="C16" s="13"/>
    </row>
    <row r="17" spans="1:3" x14ac:dyDescent="0.25">
      <c r="A17" s="11"/>
      <c r="B17" s="12"/>
      <c r="C17" s="13"/>
    </row>
    <row r="18" spans="1:3" x14ac:dyDescent="0.25">
      <c r="A18" s="11"/>
      <c r="B18" s="12"/>
      <c r="C18" s="13"/>
    </row>
    <row r="19" spans="1:3" x14ac:dyDescent="0.25">
      <c r="A19" s="11"/>
      <c r="B19" s="12"/>
      <c r="C19" s="13"/>
    </row>
    <row r="20" spans="1:3" x14ac:dyDescent="0.25">
      <c r="A20" s="11"/>
      <c r="B20" s="12"/>
      <c r="C20" s="13"/>
    </row>
    <row r="21" spans="1:3" x14ac:dyDescent="0.25">
      <c r="A21" s="14"/>
      <c r="B21" s="15"/>
      <c r="C21" s="16"/>
    </row>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16"/>
  <sheetViews>
    <sheetView tabSelected="1" zoomScaleNormal="100" workbookViewId="0">
      <pane ySplit="3" topLeftCell="A4" activePane="bottomLeft" state="frozen"/>
      <selection pane="bottomLeft" activeCell="A4" sqref="A4"/>
    </sheetView>
  </sheetViews>
  <sheetFormatPr baseColWidth="10" defaultRowHeight="14.25" x14ac:dyDescent="0.25"/>
  <cols>
    <col min="1" max="1" width="11.5703125" style="27" bestFit="1" customWidth="1"/>
    <col min="2" max="2" width="44.28515625" style="26" bestFit="1" customWidth="1"/>
    <col min="3" max="3" width="20.28515625" style="27" bestFit="1" customWidth="1"/>
    <col min="4" max="4" width="10.7109375" style="58" bestFit="1" customWidth="1"/>
    <col min="5" max="5" width="16.28515625" style="59" bestFit="1" customWidth="1"/>
    <col min="6" max="6" width="7" style="60" bestFit="1" customWidth="1"/>
    <col min="7" max="7" width="16.42578125" style="61" bestFit="1" customWidth="1"/>
    <col min="8" max="8" width="14.85546875" style="61" bestFit="1" customWidth="1"/>
    <col min="9" max="9" width="18.140625" style="61" bestFit="1" customWidth="1"/>
    <col min="10" max="10" width="14.42578125" style="61" bestFit="1" customWidth="1"/>
    <col min="11" max="11" width="12.5703125" style="62" bestFit="1" customWidth="1"/>
    <col min="12" max="12" width="27.5703125" style="26" bestFit="1" customWidth="1"/>
    <col min="13" max="13" width="16.85546875" style="27" bestFit="1" customWidth="1"/>
    <col min="14" max="16384" width="11.42578125" style="27"/>
  </cols>
  <sheetData>
    <row r="1" spans="1:13" x14ac:dyDescent="0.25">
      <c r="A1" s="67" t="s">
        <v>12</v>
      </c>
      <c r="B1" s="67"/>
      <c r="C1" s="63"/>
      <c r="D1" s="63"/>
      <c r="E1" s="63"/>
      <c r="F1" s="63"/>
      <c r="G1" s="63"/>
      <c r="H1" s="63"/>
      <c r="I1" s="64">
        <f>SUM(I4:I13)</f>
        <v>20000</v>
      </c>
      <c r="J1" s="63"/>
      <c r="K1" s="65">
        <f>AVERAGE(K4:K13)</f>
        <v>0.2</v>
      </c>
      <c r="L1" s="63"/>
      <c r="M1" s="63"/>
    </row>
    <row r="2" spans="1:13" x14ac:dyDescent="0.25">
      <c r="B2" s="28"/>
      <c r="C2" s="28"/>
      <c r="D2" s="29"/>
      <c r="E2" s="30"/>
      <c r="F2" s="31"/>
      <c r="G2" s="32"/>
      <c r="H2" s="32"/>
      <c r="I2" s="32"/>
      <c r="J2" s="32"/>
      <c r="K2" s="33"/>
      <c r="L2" s="28"/>
    </row>
    <row r="3" spans="1:13" s="26" customFormat="1" ht="50.25" customHeight="1" x14ac:dyDescent="0.25">
      <c r="A3" s="17" t="s">
        <v>11</v>
      </c>
      <c r="B3" s="18" t="s">
        <v>8</v>
      </c>
      <c r="C3" s="18" t="s">
        <v>0</v>
      </c>
      <c r="D3" s="19" t="s">
        <v>1</v>
      </c>
      <c r="E3" s="20" t="s">
        <v>13</v>
      </c>
      <c r="F3" s="21" t="s">
        <v>4</v>
      </c>
      <c r="G3" s="22" t="s">
        <v>15</v>
      </c>
      <c r="H3" s="22" t="s">
        <v>14</v>
      </c>
      <c r="I3" s="23" t="s">
        <v>16</v>
      </c>
      <c r="J3" s="23" t="s">
        <v>17</v>
      </c>
      <c r="K3" s="24" t="s">
        <v>2</v>
      </c>
      <c r="L3" s="18" t="s">
        <v>3</v>
      </c>
      <c r="M3" s="25" t="s">
        <v>5</v>
      </c>
    </row>
    <row r="4" spans="1:13" ht="28.5" x14ac:dyDescent="0.25">
      <c r="A4" s="34">
        <v>1</v>
      </c>
      <c r="B4" s="35" t="s">
        <v>10</v>
      </c>
      <c r="C4" s="36" t="s">
        <v>9</v>
      </c>
      <c r="D4" s="37">
        <v>123456</v>
      </c>
      <c r="E4" s="38">
        <v>42565</v>
      </c>
      <c r="F4" s="39">
        <v>2016</v>
      </c>
      <c r="G4" s="40">
        <v>100000</v>
      </c>
      <c r="H4" s="40">
        <v>80000</v>
      </c>
      <c r="I4" s="41">
        <f>IF(H4&gt;0,G4-H4,"")</f>
        <v>20000</v>
      </c>
      <c r="J4" s="42">
        <f>IF(H4&gt;0,I4/12,"")</f>
        <v>1666.6666666666667</v>
      </c>
      <c r="K4" s="43">
        <f>IF(H4&gt;0,I4/(H4+I4),"")</f>
        <v>0.2</v>
      </c>
      <c r="L4" s="35" t="s">
        <v>6</v>
      </c>
      <c r="M4" s="44" t="s">
        <v>7</v>
      </c>
    </row>
    <row r="5" spans="1:13" x14ac:dyDescent="0.25">
      <c r="A5" s="34">
        <v>2</v>
      </c>
      <c r="B5" s="35"/>
      <c r="C5" s="36"/>
      <c r="D5" s="37"/>
      <c r="E5" s="38"/>
      <c r="F5" s="39"/>
      <c r="G5" s="40"/>
      <c r="H5" s="40"/>
      <c r="I5" s="41" t="str">
        <f t="shared" ref="I5:I13" si="0">IF(H5&gt;0,G5-H5,"")</f>
        <v/>
      </c>
      <c r="J5" s="42" t="str">
        <f>IF(H5&gt;0,I5/12,"")</f>
        <v/>
      </c>
      <c r="K5" s="43" t="str">
        <f t="shared" ref="K5:K13" si="1">IF(H5&gt;0,I5/(H5+I5),"")</f>
        <v/>
      </c>
      <c r="L5" s="35"/>
      <c r="M5" s="44"/>
    </row>
    <row r="6" spans="1:13" x14ac:dyDescent="0.25">
      <c r="A6" s="34">
        <v>3</v>
      </c>
      <c r="B6" s="35"/>
      <c r="C6" s="36"/>
      <c r="D6" s="37"/>
      <c r="E6" s="38"/>
      <c r="F6" s="39"/>
      <c r="G6" s="40"/>
      <c r="H6" s="40"/>
      <c r="I6" s="41" t="str">
        <f t="shared" si="0"/>
        <v/>
      </c>
      <c r="J6" s="42" t="str">
        <f t="shared" ref="J6:J13" si="2">IF(H6&gt;0,I6/12,"")</f>
        <v/>
      </c>
      <c r="K6" s="43" t="str">
        <f t="shared" si="1"/>
        <v/>
      </c>
      <c r="L6" s="35"/>
      <c r="M6" s="44"/>
    </row>
    <row r="7" spans="1:13" x14ac:dyDescent="0.25">
      <c r="A7" s="34">
        <v>4</v>
      </c>
      <c r="B7" s="45"/>
      <c r="C7" s="46"/>
      <c r="D7" s="47"/>
      <c r="E7" s="48"/>
      <c r="F7" s="39"/>
      <c r="G7" s="49"/>
      <c r="H7" s="49"/>
      <c r="I7" s="41" t="str">
        <f t="shared" si="0"/>
        <v/>
      </c>
      <c r="J7" s="42" t="str">
        <f t="shared" si="2"/>
        <v/>
      </c>
      <c r="K7" s="43" t="str">
        <f t="shared" si="1"/>
        <v/>
      </c>
      <c r="L7" s="45"/>
      <c r="M7" s="44"/>
    </row>
    <row r="8" spans="1:13" s="53" customFormat="1" x14ac:dyDescent="0.25">
      <c r="A8" s="50">
        <v>5</v>
      </c>
      <c r="B8" s="51"/>
      <c r="C8" s="44"/>
      <c r="D8" s="47"/>
      <c r="E8" s="48"/>
      <c r="F8" s="39"/>
      <c r="G8" s="41"/>
      <c r="H8" s="41"/>
      <c r="I8" s="41" t="str">
        <f t="shared" si="0"/>
        <v/>
      </c>
      <c r="J8" s="42" t="str">
        <f t="shared" si="2"/>
        <v/>
      </c>
      <c r="K8" s="43" t="str">
        <f t="shared" si="1"/>
        <v/>
      </c>
      <c r="L8" s="52"/>
      <c r="M8" s="44"/>
    </row>
    <row r="9" spans="1:13" x14ac:dyDescent="0.25">
      <c r="A9" s="50">
        <v>6</v>
      </c>
      <c r="B9" s="54"/>
      <c r="C9" s="46"/>
      <c r="D9" s="47"/>
      <c r="E9" s="55"/>
      <c r="F9" s="39"/>
      <c r="G9" s="49"/>
      <c r="H9" s="49"/>
      <c r="I9" s="41" t="str">
        <f t="shared" si="0"/>
        <v/>
      </c>
      <c r="J9" s="42" t="str">
        <f t="shared" si="2"/>
        <v/>
      </c>
      <c r="K9" s="43" t="str">
        <f t="shared" si="1"/>
        <v/>
      </c>
      <c r="L9" s="45"/>
      <c r="M9" s="44"/>
    </row>
    <row r="10" spans="1:13" x14ac:dyDescent="0.25">
      <c r="A10" s="50">
        <v>7</v>
      </c>
      <c r="B10" s="54"/>
      <c r="C10" s="46"/>
      <c r="D10" s="47"/>
      <c r="E10" s="55"/>
      <c r="F10" s="39"/>
      <c r="G10" s="49"/>
      <c r="H10" s="49"/>
      <c r="I10" s="41" t="str">
        <f t="shared" si="0"/>
        <v/>
      </c>
      <c r="J10" s="42" t="str">
        <f t="shared" si="2"/>
        <v/>
      </c>
      <c r="K10" s="43" t="str">
        <f t="shared" si="1"/>
        <v/>
      </c>
      <c r="L10" s="56"/>
      <c r="M10" s="44"/>
    </row>
    <row r="11" spans="1:13" x14ac:dyDescent="0.25">
      <c r="A11" s="50">
        <v>8</v>
      </c>
      <c r="B11" s="54"/>
      <c r="C11" s="46"/>
      <c r="D11" s="47"/>
      <c r="E11" s="55"/>
      <c r="F11" s="39"/>
      <c r="G11" s="49"/>
      <c r="H11" s="49"/>
      <c r="I11" s="41" t="str">
        <f t="shared" si="0"/>
        <v/>
      </c>
      <c r="J11" s="42" t="str">
        <f t="shared" si="2"/>
        <v/>
      </c>
      <c r="K11" s="43" t="str">
        <f t="shared" si="1"/>
        <v/>
      </c>
      <c r="L11" s="56"/>
      <c r="M11" s="44"/>
    </row>
    <row r="12" spans="1:13" x14ac:dyDescent="0.25">
      <c r="A12" s="50">
        <v>9</v>
      </c>
      <c r="B12" s="54"/>
      <c r="C12" s="46"/>
      <c r="D12" s="47"/>
      <c r="E12" s="48"/>
      <c r="F12" s="39"/>
      <c r="G12" s="49"/>
      <c r="H12" s="49"/>
      <c r="I12" s="41" t="str">
        <f t="shared" si="0"/>
        <v/>
      </c>
      <c r="J12" s="42" t="str">
        <f t="shared" si="2"/>
        <v/>
      </c>
      <c r="K12" s="43" t="str">
        <f t="shared" si="1"/>
        <v/>
      </c>
      <c r="L12" s="45"/>
      <c r="M12" s="44"/>
    </row>
    <row r="13" spans="1:13" x14ac:dyDescent="0.25">
      <c r="A13" s="50">
        <v>10</v>
      </c>
      <c r="B13" s="57"/>
      <c r="C13" s="46"/>
      <c r="D13" s="47"/>
      <c r="E13" s="48"/>
      <c r="F13" s="39"/>
      <c r="G13" s="49"/>
      <c r="H13" s="49"/>
      <c r="I13" s="41" t="str">
        <f t="shared" si="0"/>
        <v/>
      </c>
      <c r="J13" s="42" t="str">
        <f t="shared" si="2"/>
        <v/>
      </c>
      <c r="K13" s="43" t="str">
        <f t="shared" si="1"/>
        <v/>
      </c>
      <c r="L13" s="45"/>
      <c r="M13" s="44"/>
    </row>
    <row r="16" spans="1:13" ht="48.75" customHeight="1" x14ac:dyDescent="0.25">
      <c r="A16" s="66" t="s">
        <v>18</v>
      </c>
      <c r="B16" s="66"/>
      <c r="C16" s="66"/>
      <c r="D16" s="66"/>
      <c r="E16" s="66"/>
      <c r="F16" s="66"/>
      <c r="G16" s="66"/>
      <c r="H16" s="66"/>
      <c r="I16" s="66"/>
      <c r="J16" s="66"/>
      <c r="K16" s="66"/>
      <c r="L16" s="66"/>
      <c r="M16" s="66"/>
    </row>
  </sheetData>
  <autoFilter ref="A3:M13" xr:uid="{00000000-0009-0000-0000-000002000000}"/>
  <mergeCells count="2">
    <mergeCell ref="A16:M16"/>
    <mergeCell ref="A1:B1"/>
  </mergeCells>
  <pageMargins left="0.70866141732283472" right="0.70866141732283472" top="0.78740157480314965" bottom="0.78740157480314965" header="0.31496062992125984" footer="0.31496062992125984"/>
  <pageSetup paperSize="9" scale="57" fitToHeight="0" orientation="landscape" r:id="rId1"/>
  <headerFooter>
    <oddHeader>&amp;C&amp;"Verdana,Standard"&amp;9einkaufwissen.de</oddHeader>
    <oddFooter>&amp;C&amp;"Verdana,Standard"&amp;9einkaufwissen.de</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1</vt:lpstr>
      <vt:lpstr>Blatt 2</vt:lpstr>
      <vt:lpstr>Kosteneinsparungen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Benanou, Leila</dc:creator>
  <cp:lastModifiedBy>Mathias Weber | AP Design GmbH</cp:lastModifiedBy>
  <cp:lastPrinted>2019-02-17T13:14:29Z</cp:lastPrinted>
  <dcterms:created xsi:type="dcterms:W3CDTF">2013-01-30T12:22:16Z</dcterms:created>
  <dcterms:modified xsi:type="dcterms:W3CDTF">2019-02-17T13:14:38Z</dcterms:modified>
</cp:coreProperties>
</file>